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minik\Projekte\SIART+Team\SLT\Website_SLT_2018\Content\Corona2020_Wirtschaft\Fixkostenzuschuss\"/>
    </mc:Choice>
  </mc:AlternateContent>
  <bookViews>
    <workbookView xWindow="0" yWindow="0" windowWidth="24000" windowHeight="13594" activeTab="1"/>
  </bookViews>
  <sheets>
    <sheet name="Fixkostenzuschuss-Rechner" sheetId="1" r:id="rId1"/>
    <sheet name="Anleitung"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8" i="1" l="1"/>
  <c r="V118" i="1"/>
  <c r="W118" i="1"/>
  <c r="X118" i="1"/>
  <c r="U119" i="1"/>
  <c r="V119" i="1"/>
  <c r="W119" i="1"/>
  <c r="W117" i="1" s="1"/>
  <c r="X119" i="1"/>
  <c r="T119" i="1"/>
  <c r="T118" i="1"/>
  <c r="N118" i="1"/>
  <c r="O118" i="1"/>
  <c r="P118" i="1"/>
  <c r="Q118" i="1"/>
  <c r="R118" i="1"/>
  <c r="R116" i="1" s="1"/>
  <c r="R121" i="1" s="1"/>
  <c r="N119" i="1"/>
  <c r="O119" i="1"/>
  <c r="P119" i="1"/>
  <c r="Q119" i="1"/>
  <c r="R119" i="1"/>
  <c r="M119" i="1"/>
  <c r="M118" i="1"/>
  <c r="M116" i="1" s="1"/>
  <c r="M121" i="1" s="1"/>
  <c r="I118" i="1"/>
  <c r="J118" i="1"/>
  <c r="K118" i="1"/>
  <c r="I119" i="1"/>
  <c r="J119" i="1"/>
  <c r="K119" i="1"/>
  <c r="H119" i="1"/>
  <c r="H118" i="1"/>
  <c r="H116" i="1" s="1"/>
  <c r="H121" i="1" s="1"/>
  <c r="G119" i="1"/>
  <c r="G116" i="1" s="1"/>
  <c r="G121" i="1" s="1"/>
  <c r="G118" i="1"/>
  <c r="U97" i="1"/>
  <c r="V97" i="1"/>
  <c r="W97" i="1"/>
  <c r="X97" i="1"/>
  <c r="U98" i="1"/>
  <c r="V98" i="1"/>
  <c r="W98" i="1"/>
  <c r="X98" i="1"/>
  <c r="U99" i="1"/>
  <c r="V99" i="1"/>
  <c r="W99" i="1"/>
  <c r="X99" i="1"/>
  <c r="U100" i="1"/>
  <c r="V100" i="1"/>
  <c r="W100" i="1"/>
  <c r="X100" i="1"/>
  <c r="U101" i="1"/>
  <c r="V101" i="1"/>
  <c r="W101" i="1"/>
  <c r="X101" i="1"/>
  <c r="U102" i="1"/>
  <c r="V102" i="1"/>
  <c r="W102" i="1"/>
  <c r="X102" i="1"/>
  <c r="U103" i="1"/>
  <c r="V103" i="1"/>
  <c r="W103" i="1"/>
  <c r="X103" i="1"/>
  <c r="U104" i="1"/>
  <c r="V104" i="1"/>
  <c r="W104" i="1"/>
  <c r="X104" i="1"/>
  <c r="U105" i="1"/>
  <c r="V105" i="1"/>
  <c r="W105" i="1"/>
  <c r="X105" i="1"/>
  <c r="U106" i="1"/>
  <c r="V106" i="1"/>
  <c r="W106" i="1"/>
  <c r="X106" i="1"/>
  <c r="U107" i="1"/>
  <c r="V107" i="1"/>
  <c r="W107" i="1"/>
  <c r="X107" i="1"/>
  <c r="T98" i="1"/>
  <c r="T99" i="1"/>
  <c r="T100" i="1"/>
  <c r="T101" i="1"/>
  <c r="T102" i="1"/>
  <c r="T103" i="1"/>
  <c r="T104" i="1"/>
  <c r="T105" i="1"/>
  <c r="T106" i="1"/>
  <c r="T107" i="1"/>
  <c r="T97" i="1"/>
  <c r="R107" i="1"/>
  <c r="N97" i="1"/>
  <c r="O97" i="1"/>
  <c r="P97" i="1"/>
  <c r="Q97" i="1"/>
  <c r="R97" i="1"/>
  <c r="N98" i="1"/>
  <c r="O98" i="1"/>
  <c r="P98" i="1"/>
  <c r="Q98" i="1"/>
  <c r="R98" i="1"/>
  <c r="N99" i="1"/>
  <c r="O99" i="1"/>
  <c r="P99" i="1"/>
  <c r="Q99" i="1"/>
  <c r="R99" i="1"/>
  <c r="N100" i="1"/>
  <c r="O100" i="1"/>
  <c r="P100" i="1"/>
  <c r="Q100" i="1"/>
  <c r="R100" i="1"/>
  <c r="N101" i="1"/>
  <c r="O101" i="1"/>
  <c r="P101" i="1"/>
  <c r="Q101" i="1"/>
  <c r="R101" i="1"/>
  <c r="N102" i="1"/>
  <c r="O102" i="1"/>
  <c r="P102" i="1"/>
  <c r="Q102" i="1"/>
  <c r="R102" i="1"/>
  <c r="N103" i="1"/>
  <c r="O103" i="1"/>
  <c r="P103" i="1"/>
  <c r="Q103" i="1"/>
  <c r="R103" i="1"/>
  <c r="N104" i="1"/>
  <c r="O104" i="1"/>
  <c r="P104" i="1"/>
  <c r="Q104" i="1"/>
  <c r="R104" i="1"/>
  <c r="N105" i="1"/>
  <c r="O105" i="1"/>
  <c r="P105" i="1"/>
  <c r="Q105" i="1"/>
  <c r="R105" i="1"/>
  <c r="N106" i="1"/>
  <c r="O106" i="1"/>
  <c r="P106" i="1"/>
  <c r="Q106" i="1"/>
  <c r="R106" i="1"/>
  <c r="N107" i="1"/>
  <c r="O107" i="1"/>
  <c r="P107" i="1"/>
  <c r="Q107" i="1"/>
  <c r="M98" i="1"/>
  <c r="M99" i="1"/>
  <c r="M100" i="1"/>
  <c r="M101" i="1"/>
  <c r="M102" i="1"/>
  <c r="M103" i="1"/>
  <c r="M104" i="1"/>
  <c r="M105" i="1"/>
  <c r="M106" i="1"/>
  <c r="M107" i="1"/>
  <c r="M97" i="1"/>
  <c r="I97" i="1"/>
  <c r="J97" i="1"/>
  <c r="K97" i="1"/>
  <c r="I98" i="1"/>
  <c r="J98" i="1"/>
  <c r="K98" i="1"/>
  <c r="I99" i="1"/>
  <c r="J99" i="1"/>
  <c r="K99" i="1"/>
  <c r="I100" i="1"/>
  <c r="J100" i="1"/>
  <c r="K100" i="1"/>
  <c r="I101" i="1"/>
  <c r="J101" i="1"/>
  <c r="K101" i="1"/>
  <c r="I102" i="1"/>
  <c r="J102" i="1"/>
  <c r="K102" i="1"/>
  <c r="I103" i="1"/>
  <c r="J103" i="1"/>
  <c r="K103" i="1"/>
  <c r="I104" i="1"/>
  <c r="J104" i="1"/>
  <c r="K104" i="1"/>
  <c r="I105" i="1"/>
  <c r="J105" i="1"/>
  <c r="K105" i="1"/>
  <c r="I106" i="1"/>
  <c r="J106" i="1"/>
  <c r="K106" i="1"/>
  <c r="I107" i="1"/>
  <c r="J107" i="1"/>
  <c r="K107" i="1"/>
  <c r="H98" i="1"/>
  <c r="H99" i="1"/>
  <c r="H100" i="1"/>
  <c r="H101" i="1"/>
  <c r="H102" i="1"/>
  <c r="H103" i="1"/>
  <c r="H104" i="1"/>
  <c r="H105" i="1"/>
  <c r="H106" i="1"/>
  <c r="H107" i="1"/>
  <c r="H97" i="1"/>
  <c r="G98" i="1"/>
  <c r="G99" i="1"/>
  <c r="G100" i="1"/>
  <c r="G101" i="1"/>
  <c r="G102" i="1"/>
  <c r="G103" i="1"/>
  <c r="G104" i="1"/>
  <c r="G105" i="1"/>
  <c r="G106" i="1"/>
  <c r="G107" i="1"/>
  <c r="G97" i="1"/>
  <c r="J117" i="1" l="1"/>
  <c r="X117" i="1"/>
  <c r="K117" i="1"/>
  <c r="V116" i="1"/>
  <c r="V121" i="1" s="1"/>
  <c r="P116" i="1"/>
  <c r="P121" i="1" s="1"/>
  <c r="M117" i="1"/>
  <c r="G117" i="1"/>
  <c r="V117" i="1"/>
  <c r="U117" i="1"/>
  <c r="K116" i="1"/>
  <c r="K121" i="1" s="1"/>
  <c r="N117" i="1"/>
  <c r="R117" i="1"/>
  <c r="H117" i="1"/>
  <c r="O116" i="1"/>
  <c r="O121" i="1" s="1"/>
  <c r="T117" i="1"/>
  <c r="Q116" i="1"/>
  <c r="Q121" i="1" s="1"/>
  <c r="N116" i="1"/>
  <c r="N121" i="1" s="1"/>
  <c r="O117" i="1"/>
  <c r="X116" i="1"/>
  <c r="X121" i="1" s="1"/>
  <c r="T116" i="1"/>
  <c r="T121" i="1" s="1"/>
  <c r="W116" i="1"/>
  <c r="W121" i="1" s="1"/>
  <c r="I117" i="1"/>
  <c r="U116" i="1"/>
  <c r="U121" i="1" s="1"/>
  <c r="Q117" i="1"/>
  <c r="P117" i="1"/>
  <c r="J116" i="1"/>
  <c r="J121" i="1" s="1"/>
  <c r="I116" i="1"/>
  <c r="I121" i="1" s="1"/>
  <c r="X109" i="1"/>
  <c r="N109" i="1"/>
  <c r="P109" i="1"/>
  <c r="O109" i="1"/>
  <c r="W109" i="1"/>
  <c r="T109" i="1"/>
  <c r="M109" i="1"/>
  <c r="Q109" i="1"/>
  <c r="R109" i="1"/>
  <c r="K109" i="1"/>
  <c r="U109" i="1"/>
  <c r="V109" i="1"/>
  <c r="I109" i="1"/>
  <c r="J109" i="1"/>
  <c r="H109" i="1"/>
  <c r="X87" i="1"/>
  <c r="X85" i="1"/>
  <c r="X84" i="1"/>
  <c r="X83" i="1"/>
  <c r="X82" i="1"/>
  <c r="X81" i="1"/>
  <c r="X80" i="1"/>
  <c r="X79" i="1"/>
  <c r="X78" i="1"/>
  <c r="X77" i="1"/>
  <c r="X76" i="1"/>
  <c r="X75" i="1"/>
  <c r="W87" i="1"/>
  <c r="W85" i="1"/>
  <c r="W84" i="1"/>
  <c r="W83" i="1"/>
  <c r="W82" i="1"/>
  <c r="W81" i="1"/>
  <c r="W80" i="1"/>
  <c r="W79" i="1"/>
  <c r="W78" i="1"/>
  <c r="W77" i="1"/>
  <c r="W76" i="1"/>
  <c r="W75" i="1"/>
  <c r="V87" i="1"/>
  <c r="V85" i="1"/>
  <c r="V84" i="1"/>
  <c r="V83" i="1"/>
  <c r="V82" i="1"/>
  <c r="V81" i="1"/>
  <c r="V80" i="1"/>
  <c r="V79" i="1"/>
  <c r="V78" i="1"/>
  <c r="V77" i="1"/>
  <c r="V76" i="1"/>
  <c r="V75" i="1"/>
  <c r="U87" i="1"/>
  <c r="U85" i="1"/>
  <c r="U84" i="1"/>
  <c r="U83" i="1"/>
  <c r="U82" i="1"/>
  <c r="U81" i="1"/>
  <c r="U80" i="1"/>
  <c r="U79" i="1"/>
  <c r="U78" i="1"/>
  <c r="U77" i="1"/>
  <c r="U76" i="1"/>
  <c r="U75" i="1"/>
  <c r="T87" i="1"/>
  <c r="T76" i="1"/>
  <c r="T77" i="1"/>
  <c r="T78" i="1"/>
  <c r="T79" i="1"/>
  <c r="T80" i="1"/>
  <c r="T81" i="1"/>
  <c r="T82" i="1"/>
  <c r="T83" i="1"/>
  <c r="T84" i="1"/>
  <c r="T85" i="1"/>
  <c r="T75" i="1"/>
  <c r="K87" i="1"/>
  <c r="J87" i="1"/>
  <c r="I87" i="1"/>
  <c r="I76" i="1"/>
  <c r="J76" i="1"/>
  <c r="K76" i="1"/>
  <c r="I77" i="1"/>
  <c r="J77" i="1"/>
  <c r="K77" i="1"/>
  <c r="I78" i="1"/>
  <c r="J78" i="1"/>
  <c r="K78" i="1"/>
  <c r="I79" i="1"/>
  <c r="J79" i="1"/>
  <c r="K79" i="1"/>
  <c r="I80" i="1"/>
  <c r="J80" i="1"/>
  <c r="K80" i="1"/>
  <c r="I81" i="1"/>
  <c r="J81" i="1"/>
  <c r="K81" i="1"/>
  <c r="I82" i="1"/>
  <c r="J82" i="1"/>
  <c r="K82" i="1"/>
  <c r="I83" i="1"/>
  <c r="J83" i="1"/>
  <c r="K83" i="1"/>
  <c r="I84" i="1"/>
  <c r="J84" i="1"/>
  <c r="K84" i="1"/>
  <c r="I85" i="1"/>
  <c r="J85" i="1"/>
  <c r="K85" i="1"/>
  <c r="J75" i="1"/>
  <c r="K75" i="1"/>
  <c r="I75" i="1"/>
  <c r="H87" i="1"/>
  <c r="H76" i="1"/>
  <c r="H77" i="1"/>
  <c r="H78" i="1"/>
  <c r="H79" i="1"/>
  <c r="H80" i="1"/>
  <c r="H81" i="1"/>
  <c r="H82" i="1"/>
  <c r="H83" i="1"/>
  <c r="H84" i="1"/>
  <c r="H85" i="1"/>
  <c r="H75" i="1"/>
  <c r="V89" i="1" l="1"/>
  <c r="V122" i="1" s="1"/>
  <c r="V123" i="1" s="1"/>
  <c r="X89" i="1"/>
  <c r="X122" i="1" s="1"/>
  <c r="X123" i="1" s="1"/>
  <c r="U89" i="1"/>
  <c r="U122" i="1" s="1"/>
  <c r="U123" i="1" s="1"/>
  <c r="W89" i="1"/>
  <c r="W122" i="1" s="1"/>
  <c r="W123" i="1" s="1"/>
  <c r="T89" i="1"/>
  <c r="T122" i="1" s="1"/>
  <c r="T123" i="1" s="1"/>
  <c r="N75" i="1"/>
  <c r="O75" i="1"/>
  <c r="P75" i="1"/>
  <c r="Q75" i="1"/>
  <c r="R75" i="1"/>
  <c r="N76" i="1"/>
  <c r="O76" i="1"/>
  <c r="P76" i="1"/>
  <c r="Q76" i="1"/>
  <c r="R76" i="1"/>
  <c r="N77" i="1"/>
  <c r="O77" i="1"/>
  <c r="P77" i="1"/>
  <c r="Q77" i="1"/>
  <c r="R77" i="1"/>
  <c r="N78" i="1"/>
  <c r="O78" i="1"/>
  <c r="P78" i="1"/>
  <c r="Q78" i="1"/>
  <c r="R78" i="1"/>
  <c r="N79" i="1"/>
  <c r="O79" i="1"/>
  <c r="P79" i="1"/>
  <c r="Q79" i="1"/>
  <c r="R79" i="1"/>
  <c r="N80" i="1"/>
  <c r="O80" i="1"/>
  <c r="P80" i="1"/>
  <c r="Q80" i="1"/>
  <c r="R80" i="1"/>
  <c r="N81" i="1"/>
  <c r="O81" i="1"/>
  <c r="P81" i="1"/>
  <c r="Q81" i="1"/>
  <c r="R81" i="1"/>
  <c r="N82" i="1"/>
  <c r="O82" i="1"/>
  <c r="P82" i="1"/>
  <c r="Q82" i="1"/>
  <c r="R82" i="1"/>
  <c r="N83" i="1"/>
  <c r="O83" i="1"/>
  <c r="P83" i="1"/>
  <c r="Q83" i="1"/>
  <c r="R83" i="1"/>
  <c r="N84" i="1"/>
  <c r="O84" i="1"/>
  <c r="P84" i="1"/>
  <c r="Q84" i="1"/>
  <c r="R84" i="1"/>
  <c r="N85" i="1"/>
  <c r="O85" i="1"/>
  <c r="P85" i="1"/>
  <c r="Q85" i="1"/>
  <c r="R85" i="1"/>
  <c r="N87" i="1"/>
  <c r="O87" i="1"/>
  <c r="P87" i="1"/>
  <c r="Q87" i="1"/>
  <c r="R87" i="1"/>
  <c r="M87" i="1"/>
  <c r="M76" i="1"/>
  <c r="M77" i="1"/>
  <c r="M78" i="1"/>
  <c r="M79" i="1"/>
  <c r="M80" i="1"/>
  <c r="M81" i="1"/>
  <c r="M82" i="1"/>
  <c r="M83" i="1"/>
  <c r="M84" i="1"/>
  <c r="M85" i="1"/>
  <c r="M75" i="1"/>
  <c r="J89" i="1"/>
  <c r="J122" i="1" s="1"/>
  <c r="J123" i="1" s="1"/>
  <c r="H89" i="1"/>
  <c r="H122" i="1" s="1"/>
  <c r="H123" i="1" s="1"/>
  <c r="I89" i="1"/>
  <c r="I122" i="1" s="1"/>
  <c r="I123" i="1" s="1"/>
  <c r="K89" i="1"/>
  <c r="K122" i="1" s="1"/>
  <c r="K123" i="1" s="1"/>
  <c r="G76" i="1"/>
  <c r="G77" i="1"/>
  <c r="G78" i="1"/>
  <c r="G79" i="1"/>
  <c r="G80" i="1"/>
  <c r="G81" i="1"/>
  <c r="G82" i="1"/>
  <c r="G83" i="1"/>
  <c r="G84" i="1"/>
  <c r="G85" i="1"/>
  <c r="G87" i="1"/>
  <c r="G75" i="1"/>
  <c r="G109" i="1" l="1"/>
  <c r="M89" i="1"/>
  <c r="M122" i="1" s="1"/>
  <c r="M123" i="1" s="1"/>
  <c r="G89" i="1"/>
  <c r="G122" i="1" s="1"/>
  <c r="G123" i="1" s="1"/>
  <c r="Q89" i="1"/>
  <c r="Q122" i="1" s="1"/>
  <c r="Q123" i="1" s="1"/>
  <c r="P89" i="1"/>
  <c r="P122" i="1" s="1"/>
  <c r="P123" i="1" s="1"/>
  <c r="R89" i="1"/>
  <c r="R122" i="1" s="1"/>
  <c r="R123" i="1" s="1"/>
  <c r="O89" i="1"/>
  <c r="O122" i="1" s="1"/>
  <c r="O123" i="1" s="1"/>
  <c r="N89" i="1"/>
  <c r="N122" i="1" s="1"/>
  <c r="N123" i="1" s="1"/>
  <c r="G129" i="1" l="1"/>
  <c r="U64" i="1"/>
  <c r="T64" i="1"/>
  <c r="S64" i="1"/>
  <c r="R64" i="1"/>
  <c r="Q64" i="1"/>
  <c r="P64" i="1"/>
  <c r="O64" i="1"/>
  <c r="M64" i="1"/>
  <c r="L64" i="1"/>
  <c r="K64" i="1"/>
  <c r="J64" i="1"/>
  <c r="I64" i="1"/>
  <c r="H64" i="1"/>
  <c r="G64" i="1"/>
  <c r="U39" i="1"/>
  <c r="T39" i="1"/>
  <c r="S39" i="1"/>
  <c r="T38" i="1"/>
  <c r="S38" i="1"/>
  <c r="R38" i="1"/>
  <c r="S37" i="1"/>
  <c r="R37" i="1"/>
  <c r="Q37" i="1"/>
  <c r="R36" i="1"/>
  <c r="Q36" i="1"/>
  <c r="P36" i="1"/>
  <c r="O34" i="1"/>
  <c r="L39" i="1"/>
  <c r="M39" i="1"/>
  <c r="K39" i="1"/>
  <c r="K38" i="1"/>
  <c r="L38" i="1"/>
  <c r="J38" i="1"/>
  <c r="J37" i="1"/>
  <c r="K37" i="1"/>
  <c r="I37" i="1"/>
  <c r="I36" i="1"/>
  <c r="J36" i="1"/>
  <c r="H36" i="1"/>
  <c r="G34" i="1"/>
  <c r="G131" i="1" l="1"/>
  <c r="G132" i="1" l="1"/>
  <c r="G133" i="1" s="1"/>
</calcChain>
</file>

<file path=xl/comments1.xml><?xml version="1.0" encoding="utf-8"?>
<comments xmlns="http://schemas.openxmlformats.org/spreadsheetml/2006/main">
  <authors>
    <author>Dominik Stegmayer</author>
  </authors>
  <commentList>
    <comment ref="G49" authorId="0" shapeId="0">
      <text>
        <r>
          <rPr>
            <b/>
            <sz val="9"/>
            <color indexed="81"/>
            <rFont val="Segoe UI"/>
            <family val="2"/>
          </rPr>
          <t>SLT:</t>
        </r>
        <r>
          <rPr>
            <sz val="9"/>
            <color indexed="81"/>
            <rFont val="Segoe UI"/>
            <family val="2"/>
          </rPr>
          <t xml:space="preserve">
wirklich 16.3.-15.6.2020. Vgl. Pkt. 4.4.1 der Richtlinie !</t>
        </r>
      </text>
    </comment>
    <comment ref="O49" authorId="0" shapeId="0">
      <text>
        <r>
          <rPr>
            <b/>
            <sz val="9"/>
            <color indexed="81"/>
            <rFont val="Segoe UI"/>
            <family val="2"/>
          </rPr>
          <t>SLT:</t>
        </r>
        <r>
          <rPr>
            <sz val="9"/>
            <color indexed="81"/>
            <rFont val="Segoe UI"/>
            <family val="2"/>
          </rPr>
          <t xml:space="preserve">
wirklich 16.3.-15.6.2019. Vgl. Pkt. 4.4.1 der Richtlinie !</t>
        </r>
      </text>
    </comment>
    <comment ref="B56" authorId="0" shapeId="0">
      <text>
        <r>
          <rPr>
            <b/>
            <sz val="9"/>
            <color indexed="81"/>
            <rFont val="Segoe UI"/>
            <family val="2"/>
          </rPr>
          <t>SLT:</t>
        </r>
        <r>
          <rPr>
            <sz val="9"/>
            <color indexed="81"/>
            <rFont val="Segoe UI"/>
            <family val="2"/>
          </rPr>
          <t xml:space="preserve">
Hinweis: Ein Wertverlust von saisonaler Ware liegt erst dann vor, wenn dieser tatsächlich feststeht. Der Wertverlust ist von den Anschaffungs- oder Herstellungskosten zu berechnen, wobei die Gemeinkosten gemäß § 203 Abs. 3 2. Satz Unternehmensgesetzbuch nicht anzusetzen sind.</t>
        </r>
      </text>
    </comment>
    <comment ref="B81" authorId="0" shapeId="0">
      <text>
        <r>
          <rPr>
            <b/>
            <sz val="9"/>
            <color indexed="81"/>
            <rFont val="Segoe UI"/>
            <family val="2"/>
          </rPr>
          <t>SLT:</t>
        </r>
        <r>
          <rPr>
            <sz val="9"/>
            <color indexed="81"/>
            <rFont val="Segoe UI"/>
            <family val="2"/>
          </rPr>
          <t xml:space="preserve">
Hinweis: Ein Wertverlust von saisonaler Ware liegt erst dann vor, wenn dieser tatsächlich feststeht. Der Wertverlust ist von den Anschaffungs- oder Herstellungskosten zu berechnen, wobei die Gemeinkosten gemäß § 203 Abs. 3 2. Satz Unternehmensgesetzbuch nicht anzusetzen sind.</t>
        </r>
      </text>
    </comment>
    <comment ref="B103" authorId="0" shapeId="0">
      <text>
        <r>
          <rPr>
            <b/>
            <sz val="9"/>
            <color indexed="81"/>
            <rFont val="Segoe UI"/>
            <family val="2"/>
          </rPr>
          <t>SLT:</t>
        </r>
        <r>
          <rPr>
            <sz val="9"/>
            <color indexed="81"/>
            <rFont val="Segoe UI"/>
            <family val="2"/>
          </rPr>
          <t xml:space="preserve">
Hinweis: Ein Wertverlust von saisonaler Ware liegt erst dann vor, wenn dieser tatsächlich feststeht. Der Wertverlust ist von den Anschaffungs- oder Herstellungskosten zu berechnen, wobei die Gemeinkosten gemäß § 203 Abs. 3 2. Satz Unternehmensgesetzbuch nicht anzusetzen sind.</t>
        </r>
      </text>
    </comment>
  </commentList>
</comments>
</file>

<file path=xl/sharedStrings.xml><?xml version="1.0" encoding="utf-8"?>
<sst xmlns="http://schemas.openxmlformats.org/spreadsheetml/2006/main" count="463" uniqueCount="128">
  <si>
    <t>Sitz oder Betriebsstätte in Österreich</t>
  </si>
  <si>
    <t>Datum:</t>
  </si>
  <si>
    <t>Unternehmen:</t>
  </si>
  <si>
    <t>Umsatzausfall als Folge der Ausbreitung von COVID-19</t>
  </si>
  <si>
    <t>zumutbare Maßnahmen wurden gesetzt, um die durch den Fixkostenzuschuss zu
deckenden Fixkosten zu reduzieren</t>
  </si>
  <si>
    <t>Diverse Kontrollfragen (keine NEIN-Antwort zulässig!)</t>
  </si>
  <si>
    <t>Berechnungen</t>
  </si>
  <si>
    <t>ja / nein</t>
  </si>
  <si>
    <t>FIXKOSTENZUSCHUSS - RECHNER</t>
  </si>
  <si>
    <t>Fixkosten</t>
  </si>
  <si>
    <t>Geschäftsraummieten und Pacht, die in unmittelbarem Zusammenhang mit der Geschäftstätigkeit des Unternehmens stehen;</t>
  </si>
  <si>
    <t>Betriebliche Versicherungsprämien</t>
  </si>
  <si>
    <t>Zinsaufwendungen, für Kredite und Darlehen, sofern diese nicht an verbundene Unternehmen iSd lit e als Kredite oder Darlehen weitergegeben wurden.</t>
  </si>
  <si>
    <t>a)</t>
  </si>
  <si>
    <t>b)</t>
  </si>
  <si>
    <t>c)</t>
  </si>
  <si>
    <t>d)</t>
  </si>
  <si>
    <t>e)</t>
  </si>
  <si>
    <t>der Finanzierungskostenanteil der Leasingraten;</t>
  </si>
  <si>
    <t>betriebliche Lizenzgebühren, sofern die empfangende Körperschaft nicht unmittelbar oder mittelbar konzernzugehörig ist oder unmittelbar oder mittelbar unter dem beherrschenden Einfluss desselben Gesellschafters steht;</t>
  </si>
  <si>
    <t>f)</t>
  </si>
  <si>
    <t>Aufwendungen für Strom, Gas und Telekommunikation;</t>
  </si>
  <si>
    <t>g)</t>
  </si>
  <si>
    <t>h)</t>
  </si>
  <si>
    <t xml:space="preserve">i) </t>
  </si>
  <si>
    <t>j)</t>
  </si>
  <si>
    <t>Aufwendungen für sonstige vertragliche betriebsnotwendige Zahlungsverpflichtungen, die nicht das Personal betreffen.</t>
  </si>
  <si>
    <t>Personalaufwendungen, die ausschließlich für die Bearbeitung von krisenbedingten Stornierungen und Umbuchungen anfallen;</t>
  </si>
  <si>
    <t>ein angemessener Unternehmerlohn bei einkommensteuerpflichtigen Unternehmen (natürliche Personen als Einzel- oder Mitunternehmer); dieser ist auf Basis des letzten veranlagten Vorjahres zu ermitteln (monatlicher Unternehmerlohn=steuerlicher Gewinn des letztveranlagten Vorjahres /Monate mit unternehmerischer Tätigkeit). Als Unternehmerlohn dürfen jedenfalls EUR 666,66, höchstens aber EUR 2.666,67 pro Monat angesetzt werden. Vom Unternehmerlohn sind Nebeneinkünfte (Einkünfte gemäß § 2 Abs. 3 Z 4 bis 7 EStG 1988) des Betrachtungszeitraumes abzuziehen;</t>
  </si>
  <si>
    <t>Gegenrechnung von Versicherungsleistungen, die diese Fixkosten im Versicherungsfall abdecken.</t>
  </si>
  <si>
    <t>ERGEBNIS</t>
  </si>
  <si>
    <t>Tranche 1</t>
  </si>
  <si>
    <t>Tranche 2</t>
  </si>
  <si>
    <t>Tranche 3</t>
  </si>
  <si>
    <t xml:space="preserve">Wertverlust bei verderblicher oder saisonaler Ware, sofern diese aufgrund der COVID- 19-Krise mindestens 50% des Wertes verlieren. Saisonale Ware bezeichnet eine Ware,
die im Zuge eines immer wiederkehrenden Zeitabschnitts eines Jahres besonders nachgefragt wird; </t>
  </si>
  <si>
    <t>Corona- Zeitraum</t>
  </si>
  <si>
    <t>operative Tätigkeit in Ö die zu Einkünften gemäß §21-23 EStG führt</t>
  </si>
  <si>
    <t>Kein Abzugsverbot in letzten 3 veranlagten Jahren gemäß §12 Abs 1 Z 10 KstG und keine rechtskräftige Finanzstrafe (ausgenommen Finanzordnungswidrigkeiten) in letzen 5 Jahren oder Verbandsgeldbuße aufgrund von Vorsatz</t>
  </si>
  <si>
    <t>Zum Stand 31.12.2019 war das Unternehmen nicht in Schwierigkeiten (Art. 2 Z 18 EU-VO Nr 651/2014) bzw. kein Insolvenzverfahren eröffnet bzw. keine Voraussetzungen für Insolvenzverfahren erfüllt</t>
  </si>
  <si>
    <t>Weitere Bedingungen siehe Förderrichtlinien!</t>
  </si>
  <si>
    <t>k)</t>
  </si>
  <si>
    <t>Unternehmen die einen Fixkostenzuschuss von unter EUR 12.000 beantragen, können angemessene Steuerberater-, Wirtschaftsprüfer- oder Bilanzbuchhalterkosten in maximaler Höhe von EUR 500 berücksichtigen;</t>
  </si>
  <si>
    <t>Hinweis: Auszahlung erst ab 500 Euro</t>
  </si>
  <si>
    <t>Die zweite Tranche umfasst zusätzlich höchstens 25%, somit insgesamt höchstens 75%, des voraussichtlichen Fixkostenzuschusses, und kann ab 19. August 2020 beantragt werden.</t>
  </si>
  <si>
    <t>Die dritte Tranche kann ab 19. November 2020 beantragt werden (Restbetrag).</t>
  </si>
  <si>
    <t>Die erste Tranche umfasst höchstens 50% des voraussichtlichen Fixkostenzuschusses und kann ab 20. Mai 2020 bis 18. Aug 2020 beantragt werden.</t>
  </si>
  <si>
    <t>Hinweis: 4.6.5 Für die Auszahlung der dritten Tranche (ab 19. November 2020) ist die Übermittlung qualifizierter Daten aus dem Rechnungswesen erforderlich. Liegen diese bereits zum Zeitpunkt der Beantragung der zweiten Tranche (ab 19. August 2020) vor, kann der gesamte Fixkostenzuschuss bereits mit der zweiten Tranche beantragt werden. Dies gilt auch für den Wertverlust saisonaler Waren, so dieser bereits nachgewiesen werden kann.</t>
  </si>
  <si>
    <t>Hinweis: Noch ohne Wertverlust von Waren! 
Hinweis: Bis 12.000 Euro Fixkostenzuschuss gesamt, muss Auszahlung der 1. Tranche nicht durch StB, WP oder BilBuchhalter beantragt werden.</t>
  </si>
  <si>
    <t>Q2 2020</t>
  </si>
  <si>
    <t>16.4.-15.5.20</t>
  </si>
  <si>
    <t>16.3.-15.4.20</t>
  </si>
  <si>
    <t>16.5.-15.6.20</t>
  </si>
  <si>
    <t>16.6.-15.7.20</t>
  </si>
  <si>
    <t>16.7.-15.8.20</t>
  </si>
  <si>
    <t>16.8.-15.9.20</t>
  </si>
  <si>
    <t>Var Quartal</t>
  </si>
  <si>
    <t>Var 3 aus 6</t>
  </si>
  <si>
    <t>Vergleichs- Zeitraum</t>
  </si>
  <si>
    <t>A</t>
  </si>
  <si>
    <t>16.3.-15.6.20</t>
  </si>
  <si>
    <t>16.3.-15.4.19</t>
  </si>
  <si>
    <t>16.4.-15.5.19</t>
  </si>
  <si>
    <t>16.5.-15.6.19</t>
  </si>
  <si>
    <t>16.6.-15.7.19</t>
  </si>
  <si>
    <t>16.7.-15.8.19</t>
  </si>
  <si>
    <t>16.8.-15.9.19</t>
  </si>
  <si>
    <t>16.3.-15.6.19</t>
  </si>
  <si>
    <t>Summe Fixkosten abzgl. Versicherungsleistungen (=Bmgrl.)</t>
  </si>
  <si>
    <t>16.4.-15.7.20</t>
  </si>
  <si>
    <t>16.5.-15.8.20</t>
  </si>
  <si>
    <t>16.6.-15.9.20</t>
  </si>
  <si>
    <t>Betrachtungszeitrum</t>
  </si>
  <si>
    <t>SUMMEN</t>
  </si>
  <si>
    <t>Q2 2019</t>
  </si>
  <si>
    <t>EINGABE</t>
  </si>
  <si>
    <r>
      <t xml:space="preserve">Fixkostenzuschuss gesamt </t>
    </r>
    <r>
      <rPr>
        <b/>
        <i/>
        <sz val="11"/>
        <color theme="1"/>
        <rFont val="Calibri"/>
        <family val="2"/>
        <scheme val="minor"/>
      </rPr>
      <t>(größter Wert von Tabelle oberhalb)</t>
    </r>
  </si>
  <si>
    <t>®</t>
  </si>
  <si>
    <t>SLT Siart Lipkovich + Team GmbH &amp; Co KG</t>
  </si>
  <si>
    <t>Haftung ausgeschlossen, da ein paar Vereinfachungen notwendig.</t>
  </si>
  <si>
    <t>Hinweise zu Fixkostenzuschuss-Rechner</t>
  </si>
  <si>
    <t>Musterabbildung Eingabebereiche.</t>
  </si>
  <si>
    <t>M1</t>
  </si>
  <si>
    <t>M2</t>
  </si>
  <si>
    <t>M3</t>
  </si>
  <si>
    <t>M4</t>
  </si>
  <si>
    <t>M123</t>
  </si>
  <si>
    <t>M234</t>
  </si>
  <si>
    <t>M345</t>
  </si>
  <si>
    <t>M456</t>
  </si>
  <si>
    <t>M5</t>
  </si>
  <si>
    <t>M6</t>
  </si>
  <si>
    <t>M12</t>
  </si>
  <si>
    <t>M23</t>
  </si>
  <si>
    <t>M34</t>
  </si>
  <si>
    <t>M45</t>
  </si>
  <si>
    <t>M56</t>
  </si>
  <si>
    <t>Fixkosten-Zuschuss Prozentsatz</t>
  </si>
  <si>
    <t>Eingaben - Umsatz</t>
  </si>
  <si>
    <t>Eingaben - Fixkosten</t>
  </si>
  <si>
    <t>Fixkosten 2020</t>
  </si>
  <si>
    <t>Summe Fixkosten 2020 abzgl. Versicherungsleistungen (=Bmgrl.)</t>
  </si>
  <si>
    <t>Fixkosten 2019</t>
  </si>
  <si>
    <t>Berechnungen - Variantenvergleiche</t>
  </si>
  <si>
    <t>Umsatz im Corona- Zeitraum</t>
  </si>
  <si>
    <t>Umsatz im Vergleichs-Zeitraum</t>
  </si>
  <si>
    <t>Summe Fixkosten 2019</t>
  </si>
  <si>
    <t xml:space="preserve">Höhe Fixkostenzuschuss in Euro </t>
  </si>
  <si>
    <t>Quartal 2</t>
  </si>
  <si>
    <t>16.3.-15.5.20</t>
  </si>
  <si>
    <t>16.4.-15.6.20</t>
  </si>
  <si>
    <t>16.5.-15.7.20</t>
  </si>
  <si>
    <t>16.6.-15.8.20</t>
  </si>
  <si>
    <t>16.7.-15.9.20</t>
  </si>
  <si>
    <t>Hinweis: Bitte beachten Sie die Hinweise im Tabellenblatt "Anleitung" zur Auswahl der Zeiträume - die Richtlinien des Finanzministeriums sind derzeit noch nicht eindeutig!!!</t>
  </si>
  <si>
    <t>Hinweis: Eingabe der Werte hier auf Basis EST- bzw. KöST-Kenzzahlen</t>
  </si>
  <si>
    <t>EINGABE Waren- und Leistungserlöse (maßgebliche Werte für die Einkommen- oder Körperschaftsteuerveranlagung) im jeweiligen Zeitraum</t>
  </si>
  <si>
    <t>Ausfüllanleitung und Erklärungen im Blatt "Anleitung" bitte unbedingt lesen!</t>
  </si>
  <si>
    <r>
      <t xml:space="preserve">
</t>
    </r>
    <r>
      <rPr>
        <b/>
        <u/>
        <sz val="11"/>
        <color theme="1"/>
        <rFont val="Calibri"/>
        <family val="2"/>
        <scheme val="minor"/>
      </rPr>
      <t xml:space="preserve">Anleitung:
</t>
    </r>
    <r>
      <rPr>
        <sz val="11"/>
        <color theme="1"/>
        <rFont val="Calibri"/>
        <family val="2"/>
        <scheme val="minor"/>
      </rPr>
      <t xml:space="preserve">
</t>
    </r>
    <r>
      <rPr>
        <b/>
        <sz val="11"/>
        <color theme="1"/>
        <rFont val="Calibri"/>
        <family val="2"/>
        <scheme val="minor"/>
      </rPr>
      <t xml:space="preserve">Füllen Sie die farbigen Felder in den vier Blöcken mit Übertitelung "EINGABEN" aus. 
</t>
    </r>
    <r>
      <rPr>
        <sz val="11"/>
        <color theme="1"/>
        <rFont val="Calibri"/>
        <family val="2"/>
        <scheme val="minor"/>
      </rPr>
      <t xml:space="preserve">Zusätzlich sind die Eingabebereiche auch mit einem </t>
    </r>
    <r>
      <rPr>
        <sz val="11"/>
        <color rgb="FFFF0000"/>
        <rFont val="Calibri"/>
        <family val="2"/>
        <scheme val="minor"/>
      </rPr>
      <t>roten Pfeil</t>
    </r>
    <r>
      <rPr>
        <sz val="11"/>
        <color theme="1"/>
        <rFont val="Calibri"/>
        <family val="2"/>
        <scheme val="minor"/>
      </rPr>
      <t xml:space="preserve"> markiert.
Füllen Sie dabei nur die gelben, blauen und orangenen Bereiche (in Summe 7 Bereiche) aus.
Die anderen Felder sind gesperrt.
</t>
    </r>
    <r>
      <rPr>
        <b/>
        <u/>
        <sz val="11"/>
        <color theme="1"/>
        <rFont val="Calibri"/>
        <family val="2"/>
        <scheme val="minor"/>
      </rPr>
      <t/>
    </r>
  </si>
  <si>
    <t>Ergebnisse einzelne Betrachtungszeiträume (1 Monat)</t>
  </si>
  <si>
    <t>Ergebnisse 2-Monats-Summen</t>
  </si>
  <si>
    <t>Ergebnisse Quartal 2 bzw. 3-Monats-Summen</t>
  </si>
  <si>
    <r>
      <rPr>
        <b/>
        <u/>
        <sz val="11"/>
        <color theme="1"/>
        <rFont val="Calibri"/>
        <family val="2"/>
        <scheme val="minor"/>
      </rPr>
      <t xml:space="preserve">Erklärung:
</t>
    </r>
    <r>
      <rPr>
        <sz val="11"/>
        <color theme="1"/>
        <rFont val="Calibri"/>
        <family val="2"/>
        <scheme val="minor"/>
      </rPr>
      <t xml:space="preserve">
</t>
    </r>
    <r>
      <rPr>
        <b/>
        <sz val="11"/>
        <color theme="1"/>
        <rFont val="Calibri"/>
        <family val="2"/>
        <scheme val="minor"/>
      </rPr>
      <t xml:space="preserve">Der Fixkostenzuschuss-Rechner vergleicht die Höhe der Zuschüsse aller derzeit möglichen Zeitraumvarianten und zeigt die unterschiedlichen Ergebnisse an. 
</t>
    </r>
    <r>
      <rPr>
        <sz val="11"/>
        <color theme="1"/>
        <rFont val="Calibri"/>
        <family val="2"/>
        <scheme val="minor"/>
      </rPr>
      <t>(A = Quartal 2; M1, M12, M123, usw. sind die jeweils möglichen Monatskombinationen.)</t>
    </r>
    <r>
      <rPr>
        <b/>
        <sz val="11"/>
        <color theme="1"/>
        <rFont val="Calibri"/>
        <family val="2"/>
        <scheme val="minor"/>
      </rPr>
      <t xml:space="preserve">
Die Ergebnisse und Summen sind in den grau hinterlegten bzw. sonstig farbig hinterlegten Bereichen dargestellt.</t>
    </r>
    <r>
      <rPr>
        <sz val="11"/>
        <color theme="1"/>
        <rFont val="Calibri"/>
        <family val="2"/>
        <scheme val="minor"/>
      </rPr>
      <t xml:space="preserve">
</t>
    </r>
    <r>
      <rPr>
        <b/>
        <u/>
        <sz val="11"/>
        <color theme="1"/>
        <rFont val="Calibri"/>
        <family val="2"/>
        <scheme val="minor"/>
      </rPr>
      <t/>
    </r>
  </si>
  <si>
    <t>Musterabbildung Ergebnisbereich Variantenvergleiche</t>
  </si>
  <si>
    <t>Musterabbildung Ergebnisbereich Fixkosten Summen.</t>
  </si>
  <si>
    <t>Corona-Umsatz-Ausfall in %</t>
  </si>
  <si>
    <t>Corona-Umsatz-Ausfall</t>
  </si>
  <si>
    <t>v_1_4 SLT,sd 15.7.2020, 14:30 Uhr</t>
  </si>
  <si>
    <r>
      <rPr>
        <b/>
        <u/>
        <sz val="11"/>
        <color rgb="FFFF0000"/>
        <rFont val="Calibri"/>
        <family val="2"/>
        <scheme val="minor"/>
      </rPr>
      <t>Wichtig:</t>
    </r>
    <r>
      <rPr>
        <b/>
        <sz val="11"/>
        <color rgb="FFFF0000"/>
        <rFont val="Calibri"/>
        <family val="2"/>
        <scheme val="minor"/>
      </rPr>
      <t xml:space="preserve"> 
Derzeit (Stand: 14.6.2020) sind die Richtlinien des Finanzministeriums nicht eindeutig formuliert in puncto Auswahl des Zeitraums. Es ist derzeit nicht klar, ob die Höhe des Fixkostenzuschusses (Prozent-Satz des Zuschusses) auf Basis der Summen von zB 3 Monaten berechnet wird, oder pro Monat getrennt zu ermitteln ist. Daher die Ergebnisse der unterschiedlichen Varianten vergleichen und bitte als Orientierung verstehen.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</si>
</sst>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9"/>
      <color indexed="81"/>
      <name val="Segoe UI"/>
      <family val="2"/>
    </font>
    <font>
      <b/>
      <sz val="9"/>
      <color indexed="81"/>
      <name val="Segoe UI"/>
      <family val="2"/>
    </font>
    <font>
      <b/>
      <sz val="10"/>
      <color theme="1"/>
      <name val="Calibri"/>
      <family val="2"/>
      <scheme val="minor"/>
    </font>
    <font>
      <b/>
      <sz val="11"/>
      <color rgb="FFFF0000"/>
      <name val="Calibri"/>
      <family val="2"/>
      <scheme val="minor"/>
    </font>
    <font>
      <b/>
      <sz val="14"/>
      <color theme="1"/>
      <name val="Calibri"/>
      <family val="2"/>
      <scheme val="minor"/>
    </font>
    <font>
      <b/>
      <sz val="16"/>
      <color theme="1"/>
      <name val="Calibri"/>
      <family val="2"/>
      <scheme val="minor"/>
    </font>
    <font>
      <b/>
      <sz val="11"/>
      <color rgb="FFFF0000"/>
      <name val="Symbol"/>
      <family val="1"/>
      <charset val="2"/>
    </font>
    <font>
      <u/>
      <sz val="11"/>
      <color theme="10"/>
      <name val="Calibri"/>
      <family val="2"/>
      <scheme val="minor"/>
    </font>
    <font>
      <b/>
      <u/>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1"/>
      <color rgb="FFFF0000"/>
      <name val="Calibri"/>
      <family val="2"/>
      <scheme val="minor"/>
    </font>
    <font>
      <b/>
      <u/>
      <sz val="11"/>
      <color rgb="FFFF0000"/>
      <name val="Calibri"/>
      <family val="2"/>
      <scheme val="minor"/>
    </font>
    <font>
      <b/>
      <sz val="12"/>
      <color rgb="FFFF0000"/>
      <name val="Calibri"/>
      <family val="2"/>
      <scheme val="minor"/>
    </font>
    <font>
      <b/>
      <u/>
      <sz val="12"/>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
      <patternFill patternType="solid">
        <fgColor rgb="FFF24444"/>
        <bgColor indexed="64"/>
      </patternFill>
    </fill>
    <fill>
      <patternFill patternType="solid">
        <fgColor theme="9"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06">
    <xf numFmtId="0" fontId="0" fillId="0" borderId="0" xfId="0"/>
    <xf numFmtId="2" fontId="0" fillId="2" borderId="1" xfId="0" applyNumberFormat="1" applyFill="1" applyBorder="1" applyProtection="1">
      <protection locked="0"/>
    </xf>
    <xf numFmtId="2" fontId="0" fillId="7" borderId="1" xfId="0" applyNumberFormat="1" applyFill="1" applyBorder="1" applyProtection="1">
      <protection locked="0"/>
    </xf>
    <xf numFmtId="2" fontId="0" fillId="8" borderId="1" xfId="0" applyNumberFormat="1" applyFill="1" applyBorder="1" applyProtection="1">
      <protection locked="0"/>
    </xf>
    <xf numFmtId="2" fontId="0" fillId="9" borderId="1" xfId="0" applyNumberFormat="1" applyFill="1" applyBorder="1" applyProtection="1">
      <protection locked="0"/>
    </xf>
    <xf numFmtId="2" fontId="0" fillId="11" borderId="1" xfId="0" applyNumberFormat="1" applyFill="1" applyBorder="1" applyProtection="1">
      <protection locked="0"/>
    </xf>
    <xf numFmtId="2" fontId="0" fillId="6" borderId="1" xfId="0" applyNumberFormat="1" applyFill="1" applyBorder="1" applyProtection="1">
      <protection locked="0"/>
    </xf>
    <xf numFmtId="2" fontId="0" fillId="12" borderId="1" xfId="0" applyNumberFormat="1" applyFill="1" applyBorder="1" applyProtection="1">
      <protection locked="0"/>
    </xf>
    <xf numFmtId="2" fontId="0" fillId="2" borderId="1" xfId="0" applyNumberFormat="1" applyFont="1" applyFill="1" applyBorder="1" applyProtection="1">
      <protection locked="0"/>
    </xf>
    <xf numFmtId="2" fontId="0" fillId="7" borderId="1" xfId="0" applyNumberFormat="1" applyFont="1" applyFill="1" applyBorder="1" applyProtection="1">
      <protection locked="0"/>
    </xf>
    <xf numFmtId="2" fontId="0" fillId="8" borderId="1" xfId="0" applyNumberFormat="1" applyFont="1" applyFill="1" applyBorder="1" applyProtection="1">
      <protection locked="0"/>
    </xf>
    <xf numFmtId="2" fontId="0" fillId="9" borderId="1" xfId="0" applyNumberFormat="1" applyFont="1" applyFill="1" applyBorder="1" applyProtection="1">
      <protection locked="0"/>
    </xf>
    <xf numFmtId="2" fontId="0" fillId="11" borderId="1" xfId="0" applyNumberFormat="1" applyFont="1" applyFill="1" applyBorder="1" applyProtection="1">
      <protection locked="0"/>
    </xf>
    <xf numFmtId="2" fontId="0" fillId="6" borderId="1" xfId="0" applyNumberFormat="1" applyFont="1" applyFill="1" applyBorder="1" applyProtection="1">
      <protection locked="0"/>
    </xf>
    <xf numFmtId="2" fontId="0" fillId="12" borderId="1" xfId="0" applyNumberFormat="1" applyFont="1" applyFill="1" applyBorder="1" applyProtection="1">
      <protection locked="0"/>
    </xf>
    <xf numFmtId="0" fontId="9" fillId="13" borderId="0" xfId="0" applyFont="1" applyFill="1" applyProtection="1"/>
    <xf numFmtId="0" fontId="0" fillId="13" borderId="0" xfId="0" applyFill="1" applyProtection="1"/>
    <xf numFmtId="0" fontId="2" fillId="13" borderId="0" xfId="0" applyFont="1" applyFill="1" applyProtection="1"/>
    <xf numFmtId="0" fontId="3" fillId="13" borderId="0" xfId="0" applyFont="1" applyFill="1" applyProtection="1"/>
    <xf numFmtId="0" fontId="21" fillId="13" borderId="0" xfId="2" applyFont="1" applyFill="1" applyBorder="1" applyAlignment="1" applyProtection="1">
      <alignment horizontal="left" vertical="top"/>
    </xf>
    <xf numFmtId="0" fontId="12" fillId="13" borderId="0" xfId="2" applyFill="1" applyBorder="1" applyAlignment="1" applyProtection="1">
      <alignment horizontal="left" vertical="top"/>
    </xf>
    <xf numFmtId="0" fontId="0" fillId="13" borderId="0" xfId="0" applyFill="1" applyAlignment="1" applyProtection="1">
      <alignment horizontal="left" vertical="top"/>
    </xf>
    <xf numFmtId="0" fontId="0" fillId="13" borderId="5" xfId="0" applyFill="1" applyBorder="1" applyProtection="1"/>
    <xf numFmtId="0" fontId="2" fillId="0" borderId="0" xfId="0" applyFont="1" applyProtection="1"/>
    <xf numFmtId="0" fontId="0" fillId="0" borderId="0" xfId="0" applyProtection="1"/>
    <xf numFmtId="0" fontId="11" fillId="0" borderId="0" xfId="0" quotePrefix="1" applyFont="1" applyAlignment="1" applyProtection="1">
      <alignment horizontal="right"/>
    </xf>
    <xf numFmtId="0" fontId="9" fillId="3" borderId="0" xfId="0" applyFont="1" applyFill="1" applyProtection="1"/>
    <xf numFmtId="0" fontId="0" fillId="3" borderId="0" xfId="0" applyFill="1" applyProtection="1"/>
    <xf numFmtId="0" fontId="3" fillId="0" borderId="0" xfId="0" applyFont="1" applyProtection="1"/>
    <xf numFmtId="0" fontId="0" fillId="0" borderId="0" xfId="0" applyFont="1" applyProtection="1"/>
    <xf numFmtId="0" fontId="0" fillId="0" borderId="0" xfId="0" applyFont="1" applyAlignment="1" applyProtection="1"/>
    <xf numFmtId="0" fontId="4" fillId="0" borderId="0" xfId="0" applyFont="1" applyAlignment="1" applyProtection="1"/>
    <xf numFmtId="0" fontId="10" fillId="3" borderId="0" xfId="0" applyFont="1" applyFill="1" applyAlignment="1" applyProtection="1"/>
    <xf numFmtId="0" fontId="2" fillId="0" borderId="1" xfId="0" applyFont="1" applyBorder="1" applyAlignment="1" applyProtection="1">
      <alignment horizontal="right"/>
    </xf>
    <xf numFmtId="0" fontId="2" fillId="3" borderId="1" xfId="0" applyFont="1" applyFill="1" applyBorder="1" applyAlignment="1" applyProtection="1">
      <alignment horizontal="right"/>
    </xf>
    <xf numFmtId="0" fontId="0" fillId="0" borderId="1" xfId="0" applyBorder="1" applyProtection="1"/>
    <xf numFmtId="0" fontId="0" fillId="0" borderId="1" xfId="0" applyFont="1" applyBorder="1" applyProtection="1"/>
    <xf numFmtId="0" fontId="2" fillId="0" borderId="1" xfId="0" applyFont="1" applyBorder="1" applyAlignment="1" applyProtection="1">
      <alignment wrapText="1"/>
    </xf>
    <xf numFmtId="0" fontId="7" fillId="2" borderId="1" xfId="0" applyFont="1" applyFill="1" applyBorder="1" applyProtection="1"/>
    <xf numFmtId="0" fontId="7" fillId="7" borderId="1" xfId="0" applyFont="1" applyFill="1" applyBorder="1" applyProtection="1"/>
    <xf numFmtId="0" fontId="7" fillId="8" borderId="1" xfId="0" applyFont="1" applyFill="1" applyBorder="1" applyProtection="1"/>
    <xf numFmtId="0" fontId="7" fillId="9" borderId="1" xfId="0" applyFont="1" applyFill="1" applyBorder="1" applyProtection="1"/>
    <xf numFmtId="0" fontId="7" fillId="11" borderId="1" xfId="0" applyFont="1" applyFill="1" applyBorder="1" applyProtection="1"/>
    <xf numFmtId="0" fontId="7" fillId="6" borderId="1" xfId="0" applyFont="1" applyFill="1" applyBorder="1" applyProtection="1"/>
    <xf numFmtId="0" fontId="7" fillId="12" borderId="1" xfId="0" applyFont="1" applyFill="1" applyBorder="1" applyProtection="1"/>
    <xf numFmtId="0" fontId="3" fillId="0" borderId="0" xfId="0" applyFont="1" applyFill="1" applyProtection="1"/>
    <xf numFmtId="2" fontId="0" fillId="0" borderId="0" xfId="0" applyNumberFormat="1" applyProtection="1"/>
    <xf numFmtId="0" fontId="0" fillId="0" borderId="0" xfId="0" applyFill="1" applyProtection="1"/>
    <xf numFmtId="0" fontId="0" fillId="0" borderId="0" xfId="0" applyAlignment="1" applyProtection="1">
      <alignment horizontal="center"/>
    </xf>
    <xf numFmtId="2" fontId="0" fillId="4" borderId="1" xfId="0" applyNumberFormat="1" applyFill="1" applyBorder="1" applyProtection="1"/>
    <xf numFmtId="2" fontId="0" fillId="0" borderId="0" xfId="0" applyNumberFormat="1" applyFill="1" applyBorder="1" applyProtection="1"/>
    <xf numFmtId="2" fontId="0" fillId="0" borderId="0" xfId="0" applyNumberFormat="1" applyFill="1" applyProtection="1"/>
    <xf numFmtId="0" fontId="9" fillId="6" borderId="0" xfId="0" applyFont="1" applyFill="1" applyProtection="1"/>
    <xf numFmtId="0" fontId="2" fillId="0" borderId="0" xfId="0" applyFont="1" applyBorder="1" applyAlignment="1" applyProtection="1">
      <alignment wrapText="1"/>
    </xf>
    <xf numFmtId="0" fontId="0" fillId="0" borderId="0" xfId="0" applyAlignment="1" applyProtection="1">
      <alignment horizontal="right"/>
    </xf>
    <xf numFmtId="0" fontId="8" fillId="0" borderId="0" xfId="0" quotePrefix="1" applyFont="1" applyAlignment="1" applyProtection="1">
      <alignment horizontal="right"/>
    </xf>
    <xf numFmtId="2" fontId="0" fillId="0" borderId="0" xfId="0" applyNumberFormat="1" applyFont="1" applyFill="1" applyBorder="1" applyProtection="1"/>
    <xf numFmtId="2" fontId="0" fillId="5" borderId="1" xfId="0" applyNumberFormat="1" applyFill="1" applyBorder="1" applyProtection="1"/>
    <xf numFmtId="0" fontId="2" fillId="10" borderId="1" xfId="0" applyFont="1" applyFill="1" applyBorder="1" applyProtection="1"/>
    <xf numFmtId="0" fontId="2" fillId="4" borderId="1" xfId="0" applyFont="1" applyFill="1" applyBorder="1" applyProtection="1"/>
    <xf numFmtId="0" fontId="2" fillId="0" borderId="0" xfId="0" applyFont="1" applyFill="1" applyBorder="1" applyProtection="1"/>
    <xf numFmtId="0" fontId="2" fillId="4" borderId="1" xfId="0" applyFont="1" applyFill="1" applyBorder="1" applyAlignment="1" applyProtection="1">
      <alignment horizontal="right"/>
    </xf>
    <xf numFmtId="0" fontId="2" fillId="0" borderId="0" xfId="0" applyFont="1" applyFill="1" applyBorder="1" applyAlignment="1" applyProtection="1">
      <alignment horizontal="right"/>
    </xf>
    <xf numFmtId="0" fontId="2" fillId="0" borderId="0" xfId="0" applyFont="1" applyAlignment="1" applyProtection="1">
      <alignment horizontal="right"/>
    </xf>
    <xf numFmtId="0" fontId="0" fillId="0" borderId="0" xfId="0" applyFill="1" applyBorder="1" applyProtection="1"/>
    <xf numFmtId="0" fontId="7" fillId="4" borderId="1" xfId="0" applyFont="1" applyFill="1" applyBorder="1" applyAlignment="1" applyProtection="1">
      <alignment wrapText="1"/>
    </xf>
    <xf numFmtId="0" fontId="7" fillId="4" borderId="1" xfId="0" applyFont="1" applyFill="1" applyBorder="1" applyAlignment="1" applyProtection="1">
      <alignment horizontal="left"/>
    </xf>
    <xf numFmtId="0" fontId="7" fillId="4" borderId="1" xfId="0" applyFont="1" applyFill="1" applyBorder="1" applyProtection="1"/>
    <xf numFmtId="2" fontId="14" fillId="4" borderId="1" xfId="0" applyNumberFormat="1" applyFont="1" applyFill="1" applyBorder="1" applyProtection="1"/>
    <xf numFmtId="2" fontId="14" fillId="0" borderId="0" xfId="0" applyNumberFormat="1" applyFont="1" applyFill="1" applyBorder="1" applyProtection="1"/>
    <xf numFmtId="2" fontId="2" fillId="4" borderId="1" xfId="0" applyNumberFormat="1" applyFont="1" applyFill="1" applyBorder="1" applyProtection="1"/>
    <xf numFmtId="0" fontId="15" fillId="0" borderId="0" xfId="0" applyFont="1" applyFill="1" applyBorder="1" applyAlignment="1" applyProtection="1"/>
    <xf numFmtId="0" fontId="16" fillId="0" borderId="0" xfId="0" applyFont="1" applyFill="1" applyBorder="1" applyProtection="1"/>
    <xf numFmtId="0" fontId="16" fillId="3" borderId="0" xfId="0" applyFont="1" applyFill="1" applyBorder="1" applyProtection="1"/>
    <xf numFmtId="0" fontId="10" fillId="0" borderId="0" xfId="0" applyFont="1" applyFill="1" applyAlignment="1" applyProtection="1"/>
    <xf numFmtId="10" fontId="0" fillId="4" borderId="1" xfId="1" applyNumberFormat="1" applyFont="1" applyFill="1" applyBorder="1" applyProtection="1"/>
    <xf numFmtId="2" fontId="0" fillId="0" borderId="1" xfId="0" applyNumberFormat="1" applyFill="1" applyBorder="1" applyProtection="1"/>
    <xf numFmtId="2" fontId="0" fillId="0" borderId="1" xfId="0" applyNumberFormat="1" applyBorder="1" applyProtection="1"/>
    <xf numFmtId="0" fontId="17" fillId="14" borderId="0" xfId="0" applyFont="1" applyFill="1" applyProtection="1"/>
    <xf numFmtId="10" fontId="2" fillId="0" borderId="1" xfId="1" applyNumberFormat="1" applyFont="1" applyBorder="1" applyAlignment="1" applyProtection="1">
      <alignment horizontal="right"/>
    </xf>
    <xf numFmtId="0" fontId="0" fillId="0" borderId="0" xfId="0" applyFont="1" applyFill="1" applyBorder="1" applyProtection="1"/>
    <xf numFmtId="2" fontId="2" fillId="0" borderId="3" xfId="0" applyNumberFormat="1" applyFont="1" applyFill="1" applyBorder="1" applyProtection="1"/>
    <xf numFmtId="2" fontId="2" fillId="0" borderId="0" xfId="0" applyNumberFormat="1" applyFont="1" applyProtection="1"/>
    <xf numFmtId="0" fontId="17" fillId="15" borderId="0" xfId="0" applyFont="1" applyFill="1" applyProtection="1"/>
    <xf numFmtId="2" fontId="2" fillId="0" borderId="4" xfId="0" applyNumberFormat="1" applyFont="1" applyFill="1" applyBorder="1" applyProtection="1"/>
    <xf numFmtId="0" fontId="20" fillId="0" borderId="0" xfId="0" applyFont="1" applyProtection="1"/>
    <xf numFmtId="10" fontId="0" fillId="0" borderId="0" xfId="1" applyNumberFormat="1" applyFont="1" applyFill="1" applyBorder="1" applyProtection="1"/>
    <xf numFmtId="2" fontId="2" fillId="0" borderId="0" xfId="0" applyNumberFormat="1" applyFont="1" applyFill="1" applyBorder="1" applyProtection="1"/>
    <xf numFmtId="0" fontId="2" fillId="0" borderId="0" xfId="0" applyFont="1" applyAlignment="1" applyProtection="1">
      <alignment vertical="top"/>
    </xf>
    <xf numFmtId="0" fontId="0" fillId="4" borderId="1" xfId="0" applyFill="1" applyBorder="1" applyAlignment="1" applyProtection="1">
      <alignment vertical="top"/>
    </xf>
    <xf numFmtId="2" fontId="2" fillId="0" borderId="6" xfId="0" applyNumberFormat="1" applyFont="1" applyFill="1" applyBorder="1" applyAlignment="1" applyProtection="1">
      <alignment horizontal="center"/>
    </xf>
    <xf numFmtId="2" fontId="2" fillId="0" borderId="7" xfId="0" applyNumberFormat="1" applyFont="1" applyFill="1" applyBorder="1" applyAlignment="1" applyProtection="1">
      <alignment horizontal="center"/>
    </xf>
    <xf numFmtId="2" fontId="2" fillId="0" borderId="8" xfId="0" applyNumberFormat="1" applyFont="1" applyFill="1" applyBorder="1" applyAlignment="1" applyProtection="1">
      <alignment horizontal="center"/>
    </xf>
    <xf numFmtId="0" fontId="0" fillId="2" borderId="1" xfId="0" applyFill="1" applyBorder="1" applyAlignment="1" applyProtection="1">
      <alignment horizontal="left" vertical="top"/>
      <protection locked="0"/>
    </xf>
    <xf numFmtId="0" fontId="0" fillId="0" borderId="0" xfId="0" applyAlignment="1" applyProtection="1">
      <alignment horizontal="left" vertical="top" wrapText="1"/>
    </xf>
    <xf numFmtId="0" fontId="2" fillId="0" borderId="0" xfId="0" applyFont="1" applyAlignment="1" applyProtection="1">
      <alignment horizontal="left" vertical="top" wrapText="1"/>
    </xf>
    <xf numFmtId="0" fontId="2" fillId="0" borderId="6"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8" xfId="0" applyFont="1" applyFill="1" applyBorder="1" applyAlignment="1" applyProtection="1">
      <alignment horizontal="center"/>
    </xf>
    <xf numFmtId="0" fontId="3" fillId="0" borderId="2"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2" fillId="4" borderId="1" xfId="0" applyFont="1" applyFill="1" applyBorder="1" applyAlignment="1" applyProtection="1">
      <alignment horizontal="left" vertical="top"/>
    </xf>
    <xf numFmtId="0" fontId="17" fillId="14" borderId="0" xfId="0" applyFont="1" applyFill="1" applyAlignment="1" applyProtection="1">
      <alignment horizontal="left" vertical="top" wrapText="1"/>
    </xf>
    <xf numFmtId="0" fontId="17" fillId="15" borderId="0" xfId="0" applyFont="1" applyFill="1" applyAlignment="1" applyProtection="1">
      <alignment horizontal="left" vertical="top"/>
    </xf>
    <xf numFmtId="0" fontId="0" fillId="13" borderId="0" xfId="0" applyFill="1" applyAlignment="1" applyProtection="1">
      <alignment horizontal="left" vertical="top" wrapText="1"/>
    </xf>
    <xf numFmtId="0" fontId="8" fillId="13" borderId="0" xfId="0" applyFont="1" applyFill="1" applyAlignment="1" applyProtection="1">
      <alignment horizontal="left" vertical="top" wrapText="1"/>
    </xf>
  </cellXfs>
  <cellStyles count="3">
    <cellStyle name="Link" xfId="2" builtinId="8"/>
    <cellStyle name="Prozent" xfId="1" builtinId="5"/>
    <cellStyle name="Standard" xfId="0" builtinId="0"/>
  </cellStyles>
  <dxfs count="0"/>
  <tableStyles count="0" defaultTableStyle="TableStyleMedium2" defaultPivotStyle="PivotStyleLight16"/>
  <colors>
    <mruColors>
      <color rgb="FFF2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212912</xdr:colOff>
      <xdr:row>1</xdr:row>
      <xdr:rowOff>123265</xdr:rowOff>
    </xdr:from>
    <xdr:to>
      <xdr:col>8</xdr:col>
      <xdr:colOff>582706</xdr:colOff>
      <xdr:row>4</xdr:row>
      <xdr:rowOff>156883</xdr:rowOff>
    </xdr:to>
    <xdr:pic>
      <xdr:nvPicPr>
        <xdr:cNvPr id="2" name="Grafik 1" descr="https://www.slt-steuerberatung.at/wp-content/themes/slt2018/images/slt_logo_4s.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2088" y="313765"/>
          <a:ext cx="1949824" cy="649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171450</xdr:colOff>
      <xdr:row>2</xdr:row>
      <xdr:rowOff>85725</xdr:rowOff>
    </xdr:from>
    <xdr:to>
      <xdr:col>9</xdr:col>
      <xdr:colOff>257175</xdr:colOff>
      <xdr:row>5</xdr:row>
      <xdr:rowOff>3175</xdr:rowOff>
    </xdr:to>
    <xdr:pic>
      <xdr:nvPicPr>
        <xdr:cNvPr id="7" name="Grafik 6" descr="https://www.slt-steuerberatung.at/wp-content/themes/slt2018/images/slt_logo_4s.pn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466725"/>
          <a:ext cx="1609725" cy="53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10</xdr:row>
      <xdr:rowOff>57150</xdr:rowOff>
    </xdr:from>
    <xdr:to>
      <xdr:col>7</xdr:col>
      <xdr:colOff>381683</xdr:colOff>
      <xdr:row>20</xdr:row>
      <xdr:rowOff>124100</xdr:rowOff>
    </xdr:to>
    <xdr:pic>
      <xdr:nvPicPr>
        <xdr:cNvPr id="2" name="Grafik 1"/>
        <xdr:cNvPicPr>
          <a:picLocks noChangeAspect="1"/>
        </xdr:cNvPicPr>
      </xdr:nvPicPr>
      <xdr:blipFill>
        <a:blip xmlns:r="http://schemas.openxmlformats.org/officeDocument/2006/relationships" r:embed="rId2"/>
        <a:stretch>
          <a:fillRect/>
        </a:stretch>
      </xdr:blipFill>
      <xdr:spPr>
        <a:xfrm>
          <a:off x="819150" y="3343275"/>
          <a:ext cx="4896533" cy="19719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47625</xdr:colOff>
      <xdr:row>48</xdr:row>
      <xdr:rowOff>85725</xdr:rowOff>
    </xdr:from>
    <xdr:to>
      <xdr:col>13</xdr:col>
      <xdr:colOff>592267</xdr:colOff>
      <xdr:row>71</xdr:row>
      <xdr:rowOff>76112</xdr:rowOff>
    </xdr:to>
    <xdr:pic>
      <xdr:nvPicPr>
        <xdr:cNvPr id="3" name="Grafik 2"/>
        <xdr:cNvPicPr>
          <a:picLocks noChangeAspect="1"/>
        </xdr:cNvPicPr>
      </xdr:nvPicPr>
      <xdr:blipFill>
        <a:blip xmlns:r="http://schemas.openxmlformats.org/officeDocument/2006/relationships" r:embed="rId3"/>
        <a:stretch>
          <a:fillRect/>
        </a:stretch>
      </xdr:blipFill>
      <xdr:spPr>
        <a:xfrm>
          <a:off x="809625" y="11639550"/>
          <a:ext cx="9688642" cy="437188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66269</xdr:colOff>
      <xdr:row>26</xdr:row>
      <xdr:rowOff>180974</xdr:rowOff>
    </xdr:from>
    <xdr:to>
      <xdr:col>9</xdr:col>
      <xdr:colOff>57150</xdr:colOff>
      <xdr:row>46</xdr:row>
      <xdr:rowOff>134655</xdr:rowOff>
    </xdr:to>
    <xdr:pic>
      <xdr:nvPicPr>
        <xdr:cNvPr id="9" name="Grafik 8"/>
        <xdr:cNvPicPr>
          <a:picLocks noChangeAspect="1"/>
        </xdr:cNvPicPr>
      </xdr:nvPicPr>
      <xdr:blipFill>
        <a:blip xmlns:r="http://schemas.openxmlformats.org/officeDocument/2006/relationships" r:embed="rId4"/>
        <a:stretch>
          <a:fillRect/>
        </a:stretch>
      </xdr:blipFill>
      <xdr:spPr>
        <a:xfrm>
          <a:off x="828269" y="9086849"/>
          <a:ext cx="6086881" cy="376368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133"/>
  <sheetViews>
    <sheetView zoomScale="85" zoomScaleNormal="85" workbookViewId="0">
      <selection activeCell="L119" sqref="L119"/>
    </sheetView>
  </sheetViews>
  <sheetFormatPr baseColWidth="10" defaultColWidth="11.3828125" defaultRowHeight="14.6" x14ac:dyDescent="0.4"/>
  <cols>
    <col min="1" max="1" width="7.3046875" style="24" customWidth="1"/>
    <col min="2" max="3" width="11.3828125" style="24"/>
    <col min="4" max="4" width="19.84375" style="24" customWidth="1"/>
    <col min="5" max="5" width="15.15234375" style="24" customWidth="1"/>
    <col min="6" max="6" width="10.15234375" style="24" customWidth="1"/>
    <col min="7" max="7" width="12.3046875" style="24" customWidth="1"/>
    <col min="8" max="16384" width="11.3828125" style="24"/>
  </cols>
  <sheetData>
    <row r="1" spans="2:8" s="16" customFormat="1" x14ac:dyDescent="0.4"/>
    <row r="2" spans="2:8" s="16" customFormat="1" ht="18.45" x14ac:dyDescent="0.5">
      <c r="B2" s="15" t="s">
        <v>8</v>
      </c>
    </row>
    <row r="3" spans="2:8" s="16" customFormat="1" x14ac:dyDescent="0.4">
      <c r="B3" s="17" t="s">
        <v>77</v>
      </c>
    </row>
    <row r="4" spans="2:8" s="16" customFormat="1" x14ac:dyDescent="0.4">
      <c r="B4" s="16" t="s">
        <v>126</v>
      </c>
    </row>
    <row r="5" spans="2:8" s="16" customFormat="1" x14ac:dyDescent="0.4">
      <c r="B5" s="18" t="s">
        <v>78</v>
      </c>
    </row>
    <row r="6" spans="2:8" s="16" customFormat="1" x14ac:dyDescent="0.4">
      <c r="B6" s="18"/>
    </row>
    <row r="7" spans="2:8" s="16" customFormat="1" ht="15.9" x14ac:dyDescent="0.4">
      <c r="B7" s="19" t="s">
        <v>116</v>
      </c>
      <c r="C7" s="20"/>
      <c r="D7" s="20"/>
      <c r="E7" s="20"/>
      <c r="F7" s="21"/>
      <c r="G7" s="21"/>
      <c r="H7" s="21"/>
    </row>
    <row r="8" spans="2:8" s="22" customFormat="1" x14ac:dyDescent="0.4"/>
    <row r="10" spans="2:8" x14ac:dyDescent="0.4">
      <c r="B10" s="23" t="s">
        <v>1</v>
      </c>
      <c r="D10" s="25" t="s">
        <v>76</v>
      </c>
      <c r="E10" s="93"/>
      <c r="F10" s="93"/>
      <c r="G10" s="93"/>
    </row>
    <row r="11" spans="2:8" x14ac:dyDescent="0.4">
      <c r="B11" s="23" t="s">
        <v>2</v>
      </c>
      <c r="D11" s="25" t="s">
        <v>76</v>
      </c>
      <c r="E11" s="93"/>
      <c r="F11" s="93"/>
      <c r="G11" s="93"/>
    </row>
    <row r="13" spans="2:8" ht="18.45" x14ac:dyDescent="0.5">
      <c r="B13" s="26" t="s">
        <v>5</v>
      </c>
      <c r="C13" s="27"/>
      <c r="D13" s="27"/>
      <c r="E13" s="27"/>
      <c r="F13" s="27"/>
    </row>
    <row r="14" spans="2:8" x14ac:dyDescent="0.4">
      <c r="B14" s="28" t="s">
        <v>7</v>
      </c>
      <c r="C14" s="29" t="s">
        <v>0</v>
      </c>
    </row>
    <row r="15" spans="2:8" x14ac:dyDescent="0.4">
      <c r="B15" s="28" t="s">
        <v>7</v>
      </c>
      <c r="C15" s="29" t="s">
        <v>36</v>
      </c>
    </row>
    <row r="16" spans="2:8" x14ac:dyDescent="0.4">
      <c r="B16" s="28" t="s">
        <v>7</v>
      </c>
      <c r="C16" s="29" t="s">
        <v>37</v>
      </c>
    </row>
    <row r="17" spans="2:21" x14ac:dyDescent="0.4">
      <c r="B17" s="28" t="s">
        <v>7</v>
      </c>
      <c r="C17" s="29" t="s">
        <v>3</v>
      </c>
    </row>
    <row r="18" spans="2:21" x14ac:dyDescent="0.4">
      <c r="B18" s="28" t="s">
        <v>7</v>
      </c>
      <c r="C18" s="29" t="s">
        <v>38</v>
      </c>
    </row>
    <row r="19" spans="2:21" x14ac:dyDescent="0.4">
      <c r="B19" s="28" t="s">
        <v>7</v>
      </c>
      <c r="C19" s="30" t="s">
        <v>4</v>
      </c>
    </row>
    <row r="20" spans="2:21" x14ac:dyDescent="0.4">
      <c r="C20" s="31" t="s">
        <v>39</v>
      </c>
    </row>
    <row r="21" spans="2:21" x14ac:dyDescent="0.4">
      <c r="C21" s="31"/>
    </row>
    <row r="22" spans="2:21" ht="20.6" x14ac:dyDescent="0.55000000000000004">
      <c r="B22" s="32" t="s">
        <v>97</v>
      </c>
      <c r="C22" s="27"/>
      <c r="D22" s="27"/>
      <c r="E22" s="27"/>
    </row>
    <row r="23" spans="2:21" x14ac:dyDescent="0.4">
      <c r="C23" s="31"/>
    </row>
    <row r="24" spans="2:21" x14ac:dyDescent="0.4">
      <c r="C24" s="31"/>
    </row>
    <row r="25" spans="2:21" x14ac:dyDescent="0.4">
      <c r="G25" s="33">
        <v>2020</v>
      </c>
      <c r="H25" s="33">
        <v>2020</v>
      </c>
      <c r="I25" s="33">
        <v>2020</v>
      </c>
      <c r="J25" s="33">
        <v>2020</v>
      </c>
      <c r="K25" s="33">
        <v>2020</v>
      </c>
      <c r="L25" s="33">
        <v>2020</v>
      </c>
      <c r="M25" s="33">
        <v>2020</v>
      </c>
      <c r="O25" s="33">
        <v>2019</v>
      </c>
      <c r="P25" s="33">
        <v>2019</v>
      </c>
      <c r="Q25" s="33">
        <v>2019</v>
      </c>
      <c r="R25" s="33">
        <v>2019</v>
      </c>
      <c r="S25" s="33">
        <v>2019</v>
      </c>
      <c r="T25" s="33">
        <v>2019</v>
      </c>
      <c r="U25" s="33">
        <v>2019</v>
      </c>
    </row>
    <row r="26" spans="2:21" x14ac:dyDescent="0.4">
      <c r="G26" s="34" t="s">
        <v>74</v>
      </c>
      <c r="H26" s="34" t="s">
        <v>74</v>
      </c>
      <c r="I26" s="34" t="s">
        <v>74</v>
      </c>
      <c r="J26" s="34" t="s">
        <v>74</v>
      </c>
      <c r="K26" s="34" t="s">
        <v>74</v>
      </c>
      <c r="L26" s="34" t="s">
        <v>74</v>
      </c>
      <c r="M26" s="34" t="s">
        <v>74</v>
      </c>
      <c r="O26" s="34" t="s">
        <v>74</v>
      </c>
      <c r="P26" s="34" t="s">
        <v>74</v>
      </c>
      <c r="Q26" s="34" t="s">
        <v>74</v>
      </c>
      <c r="R26" s="34" t="s">
        <v>74</v>
      </c>
      <c r="S26" s="34" t="s">
        <v>74</v>
      </c>
      <c r="T26" s="34" t="s">
        <v>74</v>
      </c>
      <c r="U26" s="34" t="s">
        <v>74</v>
      </c>
    </row>
    <row r="27" spans="2:21" x14ac:dyDescent="0.4">
      <c r="G27" s="35" t="s">
        <v>58</v>
      </c>
      <c r="H27" s="35" t="s">
        <v>81</v>
      </c>
      <c r="I27" s="35" t="s">
        <v>82</v>
      </c>
      <c r="J27" s="35" t="s">
        <v>83</v>
      </c>
      <c r="K27" s="35" t="s">
        <v>84</v>
      </c>
      <c r="L27" s="35" t="s">
        <v>89</v>
      </c>
      <c r="M27" s="35" t="s">
        <v>90</v>
      </c>
      <c r="O27" s="35" t="s">
        <v>58</v>
      </c>
      <c r="P27" s="35" t="s">
        <v>81</v>
      </c>
      <c r="Q27" s="35" t="s">
        <v>82</v>
      </c>
      <c r="R27" s="35" t="s">
        <v>83</v>
      </c>
      <c r="S27" s="35" t="s">
        <v>84</v>
      </c>
      <c r="T27" s="35" t="s">
        <v>89</v>
      </c>
      <c r="U27" s="35" t="s">
        <v>90</v>
      </c>
    </row>
    <row r="28" spans="2:21" x14ac:dyDescent="0.4">
      <c r="G28" s="36" t="s">
        <v>55</v>
      </c>
      <c r="H28" s="36" t="s">
        <v>56</v>
      </c>
      <c r="I28" s="36" t="s">
        <v>56</v>
      </c>
      <c r="J28" s="36" t="s">
        <v>56</v>
      </c>
      <c r="K28" s="36" t="s">
        <v>56</v>
      </c>
      <c r="L28" s="36" t="s">
        <v>56</v>
      </c>
      <c r="M28" s="36" t="s">
        <v>56</v>
      </c>
      <c r="O28" s="36" t="s">
        <v>55</v>
      </c>
      <c r="P28" s="36" t="s">
        <v>56</v>
      </c>
      <c r="Q28" s="36" t="s">
        <v>56</v>
      </c>
      <c r="R28" s="36" t="s">
        <v>56</v>
      </c>
      <c r="S28" s="36" t="s">
        <v>56</v>
      </c>
      <c r="T28" s="36" t="s">
        <v>56</v>
      </c>
      <c r="U28" s="36" t="s">
        <v>56</v>
      </c>
    </row>
    <row r="29" spans="2:21" ht="29.15" x14ac:dyDescent="0.4">
      <c r="G29" s="37" t="s">
        <v>35</v>
      </c>
      <c r="H29" s="37" t="s">
        <v>35</v>
      </c>
      <c r="I29" s="37" t="s">
        <v>35</v>
      </c>
      <c r="J29" s="37" t="s">
        <v>35</v>
      </c>
      <c r="K29" s="37" t="s">
        <v>35</v>
      </c>
      <c r="L29" s="37" t="s">
        <v>35</v>
      </c>
      <c r="M29" s="37" t="s">
        <v>35</v>
      </c>
      <c r="O29" s="37" t="s">
        <v>57</v>
      </c>
      <c r="P29" s="37" t="s">
        <v>57</v>
      </c>
      <c r="Q29" s="37" t="s">
        <v>57</v>
      </c>
      <c r="R29" s="37" t="s">
        <v>57</v>
      </c>
      <c r="S29" s="37" t="s">
        <v>57</v>
      </c>
      <c r="T29" s="37" t="s">
        <v>57</v>
      </c>
      <c r="U29" s="37" t="s">
        <v>57</v>
      </c>
    </row>
    <row r="30" spans="2:21" x14ac:dyDescent="0.4">
      <c r="G30" s="38" t="s">
        <v>48</v>
      </c>
      <c r="H30" s="39" t="s">
        <v>50</v>
      </c>
      <c r="I30" s="40" t="s">
        <v>49</v>
      </c>
      <c r="J30" s="41" t="s">
        <v>51</v>
      </c>
      <c r="K30" s="42" t="s">
        <v>52</v>
      </c>
      <c r="L30" s="43" t="s">
        <v>53</v>
      </c>
      <c r="M30" s="44" t="s">
        <v>54</v>
      </c>
      <c r="O30" s="38" t="s">
        <v>73</v>
      </c>
      <c r="P30" s="39" t="s">
        <v>60</v>
      </c>
      <c r="Q30" s="40" t="s">
        <v>61</v>
      </c>
      <c r="R30" s="41" t="s">
        <v>62</v>
      </c>
      <c r="S30" s="42" t="s">
        <v>63</v>
      </c>
      <c r="T30" s="43" t="s">
        <v>64</v>
      </c>
      <c r="U30" s="44" t="s">
        <v>65</v>
      </c>
    </row>
    <row r="32" spans="2:21" ht="46.5" customHeight="1" x14ac:dyDescent="0.4">
      <c r="B32" s="95" t="s">
        <v>115</v>
      </c>
      <c r="C32" s="95"/>
      <c r="D32" s="95"/>
      <c r="E32" s="95"/>
      <c r="F32" s="25" t="s">
        <v>76</v>
      </c>
      <c r="G32" s="1">
        <v>3000</v>
      </c>
      <c r="H32" s="2">
        <v>1</v>
      </c>
      <c r="I32" s="3">
        <v>1000</v>
      </c>
      <c r="J32" s="4">
        <v>1200</v>
      </c>
      <c r="K32" s="5">
        <v>2000</v>
      </c>
      <c r="L32" s="6">
        <v>2500</v>
      </c>
      <c r="M32" s="7">
        <v>3000</v>
      </c>
      <c r="N32" s="25" t="s">
        <v>76</v>
      </c>
      <c r="O32" s="1">
        <v>9000</v>
      </c>
      <c r="P32" s="2">
        <v>2700</v>
      </c>
      <c r="Q32" s="3">
        <v>2600</v>
      </c>
      <c r="R32" s="4">
        <v>2800</v>
      </c>
      <c r="S32" s="5">
        <v>3000</v>
      </c>
      <c r="T32" s="6">
        <v>3100</v>
      </c>
      <c r="U32" s="7">
        <v>3200</v>
      </c>
    </row>
    <row r="33" spans="1:35" x14ac:dyDescent="0.4">
      <c r="B33" s="45" t="s">
        <v>114</v>
      </c>
      <c r="G33" s="46"/>
      <c r="H33" s="46"/>
      <c r="I33" s="46"/>
      <c r="J33" s="46"/>
      <c r="K33" s="46"/>
      <c r="L33" s="46"/>
      <c r="M33" s="46"/>
      <c r="N33" s="46"/>
      <c r="O33" s="46"/>
      <c r="P33" s="46"/>
      <c r="Q33" s="46"/>
      <c r="R33" s="46"/>
      <c r="S33" s="46"/>
      <c r="T33" s="46"/>
      <c r="U33" s="46"/>
    </row>
    <row r="34" spans="1:35" x14ac:dyDescent="0.4">
      <c r="B34" s="47"/>
      <c r="F34" s="48"/>
      <c r="G34" s="49">
        <f>G32</f>
        <v>3000</v>
      </c>
      <c r="H34" s="46"/>
      <c r="I34" s="46"/>
      <c r="J34" s="46"/>
      <c r="K34" s="46"/>
      <c r="L34" s="46"/>
      <c r="M34" s="46"/>
      <c r="N34" s="46"/>
      <c r="O34" s="49">
        <f>O32</f>
        <v>9000</v>
      </c>
      <c r="P34" s="46"/>
      <c r="Q34" s="46"/>
      <c r="R34" s="46"/>
      <c r="S34" s="46"/>
      <c r="T34" s="46"/>
      <c r="U34" s="46"/>
    </row>
    <row r="35" spans="1:35" x14ac:dyDescent="0.4">
      <c r="B35" s="47"/>
      <c r="F35" s="48"/>
      <c r="G35" s="50"/>
      <c r="H35" s="46"/>
      <c r="I35" s="46"/>
      <c r="J35" s="46"/>
      <c r="K35" s="46"/>
      <c r="L35" s="46"/>
      <c r="M35" s="46"/>
      <c r="N35" s="46"/>
      <c r="O35" s="50"/>
      <c r="P35" s="46"/>
      <c r="Q35" s="46"/>
      <c r="R35" s="46"/>
      <c r="S35" s="46"/>
      <c r="T35" s="46"/>
      <c r="U35" s="46"/>
    </row>
    <row r="36" spans="1:35" x14ac:dyDescent="0.4">
      <c r="B36" s="47"/>
      <c r="F36" s="48"/>
      <c r="G36" s="46"/>
      <c r="H36" s="49">
        <f>H32</f>
        <v>1</v>
      </c>
      <c r="I36" s="49">
        <f>I32</f>
        <v>1000</v>
      </c>
      <c r="J36" s="49">
        <f>J32</f>
        <v>1200</v>
      </c>
      <c r="K36" s="46"/>
      <c r="L36" s="46"/>
      <c r="M36" s="46"/>
      <c r="N36" s="46"/>
      <c r="O36" s="46"/>
      <c r="P36" s="49">
        <f>P32</f>
        <v>2700</v>
      </c>
      <c r="Q36" s="49">
        <f>Q32</f>
        <v>2600</v>
      </c>
      <c r="R36" s="49">
        <f>R32</f>
        <v>2800</v>
      </c>
      <c r="S36" s="46"/>
      <c r="T36" s="46"/>
      <c r="U36" s="46"/>
    </row>
    <row r="37" spans="1:35" x14ac:dyDescent="0.4">
      <c r="F37" s="48"/>
      <c r="G37" s="46"/>
      <c r="H37" s="46"/>
      <c r="I37" s="49">
        <f>I32</f>
        <v>1000</v>
      </c>
      <c r="J37" s="49">
        <f>J32</f>
        <v>1200</v>
      </c>
      <c r="K37" s="49">
        <f>K32</f>
        <v>2000</v>
      </c>
      <c r="L37" s="46"/>
      <c r="M37" s="46"/>
      <c r="N37" s="46"/>
      <c r="O37" s="46"/>
      <c r="P37" s="46"/>
      <c r="Q37" s="49">
        <f>Q32</f>
        <v>2600</v>
      </c>
      <c r="R37" s="49">
        <f>R32</f>
        <v>2800</v>
      </c>
      <c r="S37" s="49">
        <f>S32</f>
        <v>3000</v>
      </c>
      <c r="T37" s="46"/>
      <c r="U37" s="46"/>
    </row>
    <row r="38" spans="1:35" x14ac:dyDescent="0.4">
      <c r="F38" s="48"/>
      <c r="G38" s="46"/>
      <c r="H38" s="46"/>
      <c r="I38" s="46"/>
      <c r="J38" s="49">
        <f>J32</f>
        <v>1200</v>
      </c>
      <c r="K38" s="49">
        <f>K32</f>
        <v>2000</v>
      </c>
      <c r="L38" s="49">
        <f>L32</f>
        <v>2500</v>
      </c>
      <c r="M38" s="46"/>
      <c r="N38" s="46"/>
      <c r="O38" s="46"/>
      <c r="P38" s="46"/>
      <c r="Q38" s="46"/>
      <c r="R38" s="49">
        <f>R32</f>
        <v>2800</v>
      </c>
      <c r="S38" s="49">
        <f>S32</f>
        <v>3000</v>
      </c>
      <c r="T38" s="49">
        <f>T32</f>
        <v>3100</v>
      </c>
      <c r="U38" s="46"/>
    </row>
    <row r="39" spans="1:35" x14ac:dyDescent="0.4">
      <c r="F39" s="48"/>
      <c r="G39" s="46"/>
      <c r="H39" s="46"/>
      <c r="I39" s="46"/>
      <c r="J39" s="46"/>
      <c r="K39" s="49">
        <f>K32</f>
        <v>2000</v>
      </c>
      <c r="L39" s="49">
        <f>L32</f>
        <v>2500</v>
      </c>
      <c r="M39" s="49">
        <f>M32</f>
        <v>3000</v>
      </c>
      <c r="N39" s="46"/>
      <c r="O39" s="46"/>
      <c r="P39" s="46"/>
      <c r="Q39" s="46"/>
      <c r="R39" s="46"/>
      <c r="S39" s="49">
        <f>S32</f>
        <v>3000</v>
      </c>
      <c r="T39" s="49">
        <f>T32</f>
        <v>3100</v>
      </c>
      <c r="U39" s="49">
        <f>U32</f>
        <v>3200</v>
      </c>
    </row>
    <row r="40" spans="1:35" x14ac:dyDescent="0.4">
      <c r="A40" s="48"/>
      <c r="B40" s="46"/>
      <c r="C40" s="46"/>
      <c r="D40" s="46"/>
      <c r="E40" s="51"/>
      <c r="F40" s="50"/>
      <c r="G40" s="50"/>
      <c r="H40" s="50"/>
      <c r="I40" s="51"/>
      <c r="J40" s="51"/>
      <c r="K40" s="51"/>
      <c r="L40" s="51"/>
      <c r="M40" s="51"/>
      <c r="N40" s="50"/>
      <c r="O40" s="50"/>
      <c r="P40" s="50"/>
      <c r="Q40" s="47"/>
      <c r="R40" s="47"/>
      <c r="S40" s="47"/>
    </row>
    <row r="41" spans="1:35" x14ac:dyDescent="0.4">
      <c r="C41" s="31"/>
    </row>
    <row r="42" spans="1:35" ht="20.6" x14ac:dyDescent="0.55000000000000004">
      <c r="B42" s="32" t="s">
        <v>98</v>
      </c>
      <c r="C42" s="27"/>
      <c r="D42" s="27"/>
      <c r="E42" s="27"/>
    </row>
    <row r="43" spans="1:35" x14ac:dyDescent="0.4">
      <c r="C43" s="31"/>
    </row>
    <row r="44" spans="1:35" ht="18.45" x14ac:dyDescent="0.5">
      <c r="B44" s="52" t="s">
        <v>9</v>
      </c>
      <c r="G44" s="33">
        <v>2020</v>
      </c>
      <c r="H44" s="33">
        <v>2020</v>
      </c>
      <c r="I44" s="33">
        <v>2020</v>
      </c>
      <c r="J44" s="33">
        <v>2020</v>
      </c>
      <c r="K44" s="33">
        <v>2020</v>
      </c>
      <c r="L44" s="33">
        <v>2020</v>
      </c>
      <c r="M44" s="33">
        <v>2020</v>
      </c>
      <c r="O44" s="33">
        <v>2019</v>
      </c>
      <c r="P44" s="33">
        <v>2019</v>
      </c>
      <c r="Q44" s="33">
        <v>2019</v>
      </c>
      <c r="R44" s="33">
        <v>2019</v>
      </c>
      <c r="S44" s="33">
        <v>2019</v>
      </c>
      <c r="T44" s="33">
        <v>2019</v>
      </c>
      <c r="U44" s="33">
        <v>2019</v>
      </c>
    </row>
    <row r="45" spans="1:35" x14ac:dyDescent="0.4">
      <c r="G45" s="34" t="s">
        <v>74</v>
      </c>
      <c r="H45" s="34" t="s">
        <v>74</v>
      </c>
      <c r="I45" s="34" t="s">
        <v>74</v>
      </c>
      <c r="J45" s="34" t="s">
        <v>74</v>
      </c>
      <c r="K45" s="34" t="s">
        <v>74</v>
      </c>
      <c r="L45" s="34" t="s">
        <v>74</v>
      </c>
      <c r="M45" s="34" t="s">
        <v>74</v>
      </c>
      <c r="O45" s="34" t="s">
        <v>74</v>
      </c>
      <c r="P45" s="34" t="s">
        <v>74</v>
      </c>
      <c r="Q45" s="34" t="s">
        <v>74</v>
      </c>
      <c r="R45" s="34" t="s">
        <v>74</v>
      </c>
      <c r="S45" s="34" t="s">
        <v>74</v>
      </c>
      <c r="T45" s="34" t="s">
        <v>74</v>
      </c>
      <c r="U45" s="34" t="s">
        <v>74</v>
      </c>
    </row>
    <row r="46" spans="1:35" x14ac:dyDescent="0.4">
      <c r="G46" s="35" t="s">
        <v>58</v>
      </c>
      <c r="H46" s="35" t="s">
        <v>81</v>
      </c>
      <c r="I46" s="35" t="s">
        <v>82</v>
      </c>
      <c r="J46" s="35" t="s">
        <v>83</v>
      </c>
      <c r="K46" s="35" t="s">
        <v>84</v>
      </c>
      <c r="L46" s="35" t="s">
        <v>89</v>
      </c>
      <c r="M46" s="35" t="s">
        <v>90</v>
      </c>
      <c r="O46" s="35" t="s">
        <v>58</v>
      </c>
      <c r="P46" s="35" t="s">
        <v>81</v>
      </c>
      <c r="Q46" s="35" t="s">
        <v>82</v>
      </c>
      <c r="R46" s="35" t="s">
        <v>83</v>
      </c>
      <c r="S46" s="35" t="s">
        <v>84</v>
      </c>
      <c r="T46" s="35" t="s">
        <v>89</v>
      </c>
      <c r="U46" s="35" t="s">
        <v>90</v>
      </c>
    </row>
    <row r="47" spans="1:35" x14ac:dyDescent="0.4">
      <c r="B47" s="28"/>
      <c r="G47" s="36" t="s">
        <v>55</v>
      </c>
      <c r="H47" s="36" t="s">
        <v>56</v>
      </c>
      <c r="I47" s="36" t="s">
        <v>56</v>
      </c>
      <c r="J47" s="36" t="s">
        <v>56</v>
      </c>
      <c r="K47" s="36" t="s">
        <v>56</v>
      </c>
      <c r="L47" s="36" t="s">
        <v>56</v>
      </c>
      <c r="M47" s="36" t="s">
        <v>56</v>
      </c>
      <c r="O47" s="36" t="s">
        <v>55</v>
      </c>
      <c r="P47" s="36" t="s">
        <v>56</v>
      </c>
      <c r="Q47" s="36" t="s">
        <v>56</v>
      </c>
      <c r="R47" s="36" t="s">
        <v>56</v>
      </c>
      <c r="S47" s="36" t="s">
        <v>56</v>
      </c>
      <c r="T47" s="36" t="s">
        <v>56</v>
      </c>
      <c r="U47" s="36" t="s">
        <v>56</v>
      </c>
    </row>
    <row r="48" spans="1:35" ht="32.25" customHeight="1" x14ac:dyDescent="0.4">
      <c r="B48" s="29"/>
      <c r="G48" s="37" t="s">
        <v>35</v>
      </c>
      <c r="H48" s="37" t="s">
        <v>35</v>
      </c>
      <c r="I48" s="37" t="s">
        <v>35</v>
      </c>
      <c r="J48" s="37" t="s">
        <v>35</v>
      </c>
      <c r="K48" s="37" t="s">
        <v>35</v>
      </c>
      <c r="L48" s="37" t="s">
        <v>35</v>
      </c>
      <c r="M48" s="37" t="s">
        <v>35</v>
      </c>
      <c r="O48" s="37" t="s">
        <v>57</v>
      </c>
      <c r="P48" s="37" t="s">
        <v>57</v>
      </c>
      <c r="Q48" s="37" t="s">
        <v>57</v>
      </c>
      <c r="R48" s="37" t="s">
        <v>57</v>
      </c>
      <c r="S48" s="37" t="s">
        <v>57</v>
      </c>
      <c r="T48" s="37" t="s">
        <v>57</v>
      </c>
      <c r="U48" s="37" t="s">
        <v>57</v>
      </c>
      <c r="AH48" s="53"/>
      <c r="AI48" s="53"/>
    </row>
    <row r="49" spans="1:21" x14ac:dyDescent="0.4">
      <c r="B49" s="23" t="s">
        <v>71</v>
      </c>
      <c r="G49" s="38" t="s">
        <v>59</v>
      </c>
      <c r="H49" s="39" t="s">
        <v>50</v>
      </c>
      <c r="I49" s="40" t="s">
        <v>49</v>
      </c>
      <c r="J49" s="41" t="s">
        <v>51</v>
      </c>
      <c r="K49" s="42" t="s">
        <v>52</v>
      </c>
      <c r="L49" s="43" t="s">
        <v>53</v>
      </c>
      <c r="M49" s="44" t="s">
        <v>54</v>
      </c>
      <c r="O49" s="38" t="s">
        <v>66</v>
      </c>
      <c r="P49" s="39" t="s">
        <v>60</v>
      </c>
      <c r="Q49" s="40" t="s">
        <v>61</v>
      </c>
      <c r="R49" s="41" t="s">
        <v>62</v>
      </c>
      <c r="S49" s="42" t="s">
        <v>63</v>
      </c>
      <c r="T49" s="43" t="s">
        <v>64</v>
      </c>
      <c r="U49" s="44" t="s">
        <v>65</v>
      </c>
    </row>
    <row r="50" spans="1:21" ht="47.25" customHeight="1" x14ac:dyDescent="0.4">
      <c r="A50" s="54" t="s">
        <v>13</v>
      </c>
      <c r="B50" s="94" t="s">
        <v>10</v>
      </c>
      <c r="C50" s="94"/>
      <c r="D50" s="94"/>
      <c r="E50" s="94"/>
      <c r="F50" s="25" t="s">
        <v>76</v>
      </c>
      <c r="G50" s="1">
        <v>4000</v>
      </c>
      <c r="H50" s="2">
        <v>1333</v>
      </c>
      <c r="I50" s="3">
        <v>1333</v>
      </c>
      <c r="J50" s="4">
        <v>1333</v>
      </c>
      <c r="K50" s="5">
        <v>1333</v>
      </c>
      <c r="L50" s="6">
        <v>1333</v>
      </c>
      <c r="M50" s="7">
        <v>1333</v>
      </c>
      <c r="N50" s="25" t="s">
        <v>76</v>
      </c>
      <c r="O50" s="1">
        <v>4000</v>
      </c>
      <c r="P50" s="2">
        <v>1333</v>
      </c>
      <c r="Q50" s="3">
        <v>1333</v>
      </c>
      <c r="R50" s="4">
        <v>1333</v>
      </c>
      <c r="S50" s="5">
        <v>1333</v>
      </c>
      <c r="T50" s="6">
        <v>1333</v>
      </c>
      <c r="U50" s="7">
        <v>1333</v>
      </c>
    </row>
    <row r="51" spans="1:21" x14ac:dyDescent="0.4">
      <c r="A51" s="54" t="s">
        <v>14</v>
      </c>
      <c r="B51" s="94" t="s">
        <v>11</v>
      </c>
      <c r="C51" s="94"/>
      <c r="D51" s="94"/>
      <c r="E51" s="94"/>
      <c r="F51" s="25" t="s">
        <v>76</v>
      </c>
      <c r="G51" s="1">
        <v>3000</v>
      </c>
      <c r="H51" s="2">
        <v>1000</v>
      </c>
      <c r="I51" s="3">
        <v>1000</v>
      </c>
      <c r="J51" s="4">
        <v>1000</v>
      </c>
      <c r="K51" s="5">
        <v>1000</v>
      </c>
      <c r="L51" s="6">
        <v>1000</v>
      </c>
      <c r="M51" s="7">
        <v>1000</v>
      </c>
      <c r="N51" s="25" t="s">
        <v>76</v>
      </c>
      <c r="O51" s="1">
        <v>3000</v>
      </c>
      <c r="P51" s="2">
        <v>1000</v>
      </c>
      <c r="Q51" s="3">
        <v>1000</v>
      </c>
      <c r="R51" s="4">
        <v>1000</v>
      </c>
      <c r="S51" s="5">
        <v>1000</v>
      </c>
      <c r="T51" s="6">
        <v>1000</v>
      </c>
      <c r="U51" s="7">
        <v>1000</v>
      </c>
    </row>
    <row r="52" spans="1:21" ht="48.75" customHeight="1" x14ac:dyDescent="0.4">
      <c r="A52" s="54" t="s">
        <v>15</v>
      </c>
      <c r="B52" s="94" t="s">
        <v>12</v>
      </c>
      <c r="C52" s="94"/>
      <c r="D52" s="94"/>
      <c r="E52" s="94"/>
      <c r="F52" s="25" t="s">
        <v>76</v>
      </c>
      <c r="G52" s="1">
        <v>0</v>
      </c>
      <c r="H52" s="2">
        <v>0</v>
      </c>
      <c r="I52" s="3">
        <v>0</v>
      </c>
      <c r="J52" s="4">
        <v>0</v>
      </c>
      <c r="K52" s="5">
        <v>0</v>
      </c>
      <c r="L52" s="6">
        <v>0</v>
      </c>
      <c r="M52" s="7">
        <v>0</v>
      </c>
      <c r="N52" s="25" t="s">
        <v>76</v>
      </c>
      <c r="O52" s="1">
        <v>0</v>
      </c>
      <c r="P52" s="2">
        <v>0</v>
      </c>
      <c r="Q52" s="3">
        <v>0</v>
      </c>
      <c r="R52" s="4">
        <v>0</v>
      </c>
      <c r="S52" s="5">
        <v>0</v>
      </c>
      <c r="T52" s="6">
        <v>0</v>
      </c>
      <c r="U52" s="7">
        <v>0</v>
      </c>
    </row>
    <row r="53" spans="1:21" x14ac:dyDescent="0.4">
      <c r="A53" s="54" t="s">
        <v>16</v>
      </c>
      <c r="B53" s="94" t="s">
        <v>18</v>
      </c>
      <c r="C53" s="94"/>
      <c r="D53" s="94"/>
      <c r="E53" s="94"/>
      <c r="F53" s="25" t="s">
        <v>76</v>
      </c>
      <c r="G53" s="1">
        <v>0</v>
      </c>
      <c r="H53" s="2">
        <v>0</v>
      </c>
      <c r="I53" s="3">
        <v>0</v>
      </c>
      <c r="J53" s="4">
        <v>0</v>
      </c>
      <c r="K53" s="5">
        <v>0</v>
      </c>
      <c r="L53" s="6">
        <v>0</v>
      </c>
      <c r="M53" s="7">
        <v>0</v>
      </c>
      <c r="N53" s="25" t="s">
        <v>76</v>
      </c>
      <c r="O53" s="1">
        <v>0</v>
      </c>
      <c r="P53" s="2">
        <v>0</v>
      </c>
      <c r="Q53" s="3">
        <v>0</v>
      </c>
      <c r="R53" s="4">
        <v>0</v>
      </c>
      <c r="S53" s="5">
        <v>0</v>
      </c>
      <c r="T53" s="6">
        <v>0</v>
      </c>
      <c r="U53" s="7">
        <v>0</v>
      </c>
    </row>
    <row r="54" spans="1:21" ht="75.75" customHeight="1" x14ac:dyDescent="0.4">
      <c r="A54" s="54" t="s">
        <v>17</v>
      </c>
      <c r="B54" s="94" t="s">
        <v>19</v>
      </c>
      <c r="C54" s="94"/>
      <c r="D54" s="94"/>
      <c r="E54" s="94"/>
      <c r="F54" s="25" t="s">
        <v>76</v>
      </c>
      <c r="G54" s="1">
        <v>0</v>
      </c>
      <c r="H54" s="2">
        <v>0</v>
      </c>
      <c r="I54" s="3">
        <v>0</v>
      </c>
      <c r="J54" s="4">
        <v>0</v>
      </c>
      <c r="K54" s="5">
        <v>0</v>
      </c>
      <c r="L54" s="6">
        <v>0</v>
      </c>
      <c r="M54" s="7">
        <v>0</v>
      </c>
      <c r="N54" s="25" t="s">
        <v>76</v>
      </c>
      <c r="O54" s="1">
        <v>0</v>
      </c>
      <c r="P54" s="2">
        <v>0</v>
      </c>
      <c r="Q54" s="3">
        <v>0</v>
      </c>
      <c r="R54" s="4">
        <v>0</v>
      </c>
      <c r="S54" s="5">
        <v>0</v>
      </c>
      <c r="T54" s="6">
        <v>0</v>
      </c>
      <c r="U54" s="7">
        <v>0</v>
      </c>
    </row>
    <row r="55" spans="1:21" x14ac:dyDescent="0.4">
      <c r="A55" s="54" t="s">
        <v>20</v>
      </c>
      <c r="B55" s="94" t="s">
        <v>21</v>
      </c>
      <c r="C55" s="94"/>
      <c r="D55" s="94"/>
      <c r="E55" s="94"/>
      <c r="F55" s="25" t="s">
        <v>76</v>
      </c>
      <c r="G55" s="1">
        <v>0</v>
      </c>
      <c r="H55" s="2">
        <v>0</v>
      </c>
      <c r="I55" s="3">
        <v>0</v>
      </c>
      <c r="J55" s="4">
        <v>0</v>
      </c>
      <c r="K55" s="5">
        <v>0</v>
      </c>
      <c r="L55" s="6">
        <v>0</v>
      </c>
      <c r="M55" s="7">
        <v>0</v>
      </c>
      <c r="N55" s="25" t="s">
        <v>76</v>
      </c>
      <c r="O55" s="1">
        <v>0</v>
      </c>
      <c r="P55" s="2">
        <v>0</v>
      </c>
      <c r="Q55" s="3">
        <v>0</v>
      </c>
      <c r="R55" s="4">
        <v>0</v>
      </c>
      <c r="S55" s="5">
        <v>0</v>
      </c>
      <c r="T55" s="6">
        <v>0</v>
      </c>
      <c r="U55" s="7">
        <v>0</v>
      </c>
    </row>
    <row r="56" spans="1:21" ht="77.25" customHeight="1" x14ac:dyDescent="0.4">
      <c r="A56" s="54" t="s">
        <v>22</v>
      </c>
      <c r="B56" s="94" t="s">
        <v>34</v>
      </c>
      <c r="C56" s="94"/>
      <c r="D56" s="94"/>
      <c r="E56" s="94"/>
      <c r="F56" s="25" t="s">
        <v>76</v>
      </c>
      <c r="G56" s="1">
        <v>0</v>
      </c>
      <c r="H56" s="2">
        <v>0</v>
      </c>
      <c r="I56" s="3">
        <v>0</v>
      </c>
      <c r="J56" s="4">
        <v>0</v>
      </c>
      <c r="K56" s="5">
        <v>0</v>
      </c>
      <c r="L56" s="6">
        <v>0</v>
      </c>
      <c r="M56" s="7">
        <v>0</v>
      </c>
      <c r="N56" s="25" t="s">
        <v>76</v>
      </c>
      <c r="O56" s="1">
        <v>0</v>
      </c>
      <c r="P56" s="2">
        <v>0</v>
      </c>
      <c r="Q56" s="3">
        <v>0</v>
      </c>
      <c r="R56" s="4">
        <v>0</v>
      </c>
      <c r="S56" s="5">
        <v>0</v>
      </c>
      <c r="T56" s="6">
        <v>0</v>
      </c>
      <c r="U56" s="7">
        <v>0</v>
      </c>
    </row>
    <row r="57" spans="1:21" ht="168" customHeight="1" x14ac:dyDescent="0.4">
      <c r="A57" s="54" t="s">
        <v>23</v>
      </c>
      <c r="B57" s="94" t="s">
        <v>28</v>
      </c>
      <c r="C57" s="94"/>
      <c r="D57" s="94"/>
      <c r="E57" s="94"/>
      <c r="F57" s="25" t="s">
        <v>76</v>
      </c>
      <c r="G57" s="1">
        <v>0</v>
      </c>
      <c r="H57" s="2">
        <v>0</v>
      </c>
      <c r="I57" s="3">
        <v>0</v>
      </c>
      <c r="J57" s="4">
        <v>0</v>
      </c>
      <c r="K57" s="5">
        <v>0</v>
      </c>
      <c r="L57" s="6">
        <v>0</v>
      </c>
      <c r="M57" s="7">
        <v>0</v>
      </c>
      <c r="N57" s="25" t="s">
        <v>76</v>
      </c>
      <c r="O57" s="1">
        <v>0</v>
      </c>
      <c r="P57" s="2">
        <v>0</v>
      </c>
      <c r="Q57" s="3">
        <v>0</v>
      </c>
      <c r="R57" s="4">
        <v>0</v>
      </c>
      <c r="S57" s="5">
        <v>0</v>
      </c>
      <c r="T57" s="6">
        <v>0</v>
      </c>
      <c r="U57" s="7">
        <v>0</v>
      </c>
    </row>
    <row r="58" spans="1:21" ht="47.25" customHeight="1" x14ac:dyDescent="0.4">
      <c r="A58" s="54" t="s">
        <v>24</v>
      </c>
      <c r="B58" s="94" t="s">
        <v>27</v>
      </c>
      <c r="C58" s="94"/>
      <c r="D58" s="94"/>
      <c r="E58" s="94"/>
      <c r="F58" s="25" t="s">
        <v>76</v>
      </c>
      <c r="G58" s="1">
        <v>0</v>
      </c>
      <c r="H58" s="2">
        <v>0</v>
      </c>
      <c r="I58" s="3">
        <v>0</v>
      </c>
      <c r="J58" s="4">
        <v>0</v>
      </c>
      <c r="K58" s="5">
        <v>0</v>
      </c>
      <c r="L58" s="6">
        <v>0</v>
      </c>
      <c r="M58" s="7">
        <v>0</v>
      </c>
      <c r="N58" s="25" t="s">
        <v>76</v>
      </c>
      <c r="O58" s="1">
        <v>0</v>
      </c>
      <c r="P58" s="2">
        <v>0</v>
      </c>
      <c r="Q58" s="3">
        <v>0</v>
      </c>
      <c r="R58" s="4">
        <v>0</v>
      </c>
      <c r="S58" s="5">
        <v>0</v>
      </c>
      <c r="T58" s="6">
        <v>0</v>
      </c>
      <c r="U58" s="7">
        <v>0</v>
      </c>
    </row>
    <row r="59" spans="1:21" ht="63" customHeight="1" x14ac:dyDescent="0.4">
      <c r="A59" s="54" t="s">
        <v>25</v>
      </c>
      <c r="B59" s="94" t="s">
        <v>41</v>
      </c>
      <c r="C59" s="94"/>
      <c r="D59" s="94"/>
      <c r="E59" s="94"/>
      <c r="F59" s="25" t="s">
        <v>76</v>
      </c>
      <c r="G59" s="1">
        <v>0</v>
      </c>
      <c r="H59" s="2">
        <v>0</v>
      </c>
      <c r="I59" s="3">
        <v>0</v>
      </c>
      <c r="J59" s="4">
        <v>0</v>
      </c>
      <c r="K59" s="5">
        <v>0</v>
      </c>
      <c r="L59" s="6">
        <v>0</v>
      </c>
      <c r="M59" s="7">
        <v>0</v>
      </c>
      <c r="N59" s="25" t="s">
        <v>76</v>
      </c>
      <c r="O59" s="1">
        <v>0</v>
      </c>
      <c r="P59" s="2">
        <v>0</v>
      </c>
      <c r="Q59" s="3">
        <v>0</v>
      </c>
      <c r="R59" s="4">
        <v>0</v>
      </c>
      <c r="S59" s="5">
        <v>0</v>
      </c>
      <c r="T59" s="6">
        <v>0</v>
      </c>
      <c r="U59" s="7">
        <v>0</v>
      </c>
    </row>
    <row r="60" spans="1:21" ht="46.5" customHeight="1" x14ac:dyDescent="0.4">
      <c r="A60" s="54" t="s">
        <v>40</v>
      </c>
      <c r="B60" s="94" t="s">
        <v>26</v>
      </c>
      <c r="C60" s="94"/>
      <c r="D60" s="94"/>
      <c r="E60" s="94"/>
      <c r="F60" s="25" t="s">
        <v>76</v>
      </c>
      <c r="G60" s="1">
        <v>0</v>
      </c>
      <c r="H60" s="2">
        <v>0</v>
      </c>
      <c r="I60" s="3">
        <v>0</v>
      </c>
      <c r="J60" s="4">
        <v>0</v>
      </c>
      <c r="K60" s="5">
        <v>0</v>
      </c>
      <c r="L60" s="6">
        <v>0</v>
      </c>
      <c r="M60" s="7">
        <v>0</v>
      </c>
      <c r="N60" s="25" t="s">
        <v>76</v>
      </c>
      <c r="O60" s="1">
        <v>0</v>
      </c>
      <c r="P60" s="2">
        <v>0</v>
      </c>
      <c r="Q60" s="3">
        <v>0</v>
      </c>
      <c r="R60" s="4">
        <v>0</v>
      </c>
      <c r="S60" s="5">
        <v>0</v>
      </c>
      <c r="T60" s="6">
        <v>0</v>
      </c>
      <c r="U60" s="7">
        <v>0</v>
      </c>
    </row>
    <row r="61" spans="1:21" x14ac:dyDescent="0.4">
      <c r="F61" s="25"/>
      <c r="G61" s="46"/>
      <c r="H61" s="51"/>
      <c r="I61" s="51"/>
      <c r="J61" s="51"/>
      <c r="K61" s="51"/>
      <c r="L61" s="51"/>
      <c r="M61" s="51"/>
      <c r="O61" s="46"/>
      <c r="P61" s="51"/>
      <c r="Q61" s="51"/>
      <c r="R61" s="51"/>
      <c r="S61" s="51"/>
      <c r="T61" s="51"/>
      <c r="U61" s="51"/>
    </row>
    <row r="62" spans="1:21" ht="33" customHeight="1" x14ac:dyDescent="0.4">
      <c r="B62" s="94" t="s">
        <v>29</v>
      </c>
      <c r="C62" s="94"/>
      <c r="D62" s="94"/>
      <c r="E62" s="94"/>
      <c r="F62" s="25" t="s">
        <v>76</v>
      </c>
      <c r="G62" s="8">
        <v>3000</v>
      </c>
      <c r="H62" s="9">
        <v>1000</v>
      </c>
      <c r="I62" s="10">
        <v>1000</v>
      </c>
      <c r="J62" s="11">
        <v>1000</v>
      </c>
      <c r="K62" s="12">
        <v>1000</v>
      </c>
      <c r="L62" s="13">
        <v>1000</v>
      </c>
      <c r="M62" s="14">
        <v>1000</v>
      </c>
      <c r="N62" s="55"/>
      <c r="O62" s="56"/>
      <c r="P62" s="56"/>
      <c r="Q62" s="56"/>
      <c r="R62" s="56"/>
      <c r="S62" s="56"/>
      <c r="T62" s="56"/>
      <c r="U62" s="56"/>
    </row>
    <row r="64" spans="1:21" x14ac:dyDescent="0.4">
      <c r="B64" s="24" t="s">
        <v>67</v>
      </c>
      <c r="G64" s="57">
        <f t="shared" ref="G64:M64" si="0">SUM(G50:G60)-G62</f>
        <v>4000</v>
      </c>
      <c r="H64" s="57">
        <f t="shared" si="0"/>
        <v>1333</v>
      </c>
      <c r="I64" s="57">
        <f t="shared" si="0"/>
        <v>1333</v>
      </c>
      <c r="J64" s="57">
        <f t="shared" si="0"/>
        <v>1333</v>
      </c>
      <c r="K64" s="57">
        <f t="shared" si="0"/>
        <v>1333</v>
      </c>
      <c r="L64" s="57">
        <f t="shared" si="0"/>
        <v>1333</v>
      </c>
      <c r="M64" s="57">
        <f t="shared" si="0"/>
        <v>1333</v>
      </c>
      <c r="O64" s="57">
        <f t="shared" ref="O64:U64" si="1">SUM(O50:O60)-O62</f>
        <v>7000</v>
      </c>
      <c r="P64" s="57">
        <f t="shared" si="1"/>
        <v>2333</v>
      </c>
      <c r="Q64" s="57">
        <f t="shared" si="1"/>
        <v>2333</v>
      </c>
      <c r="R64" s="57">
        <f t="shared" si="1"/>
        <v>2333</v>
      </c>
      <c r="S64" s="57">
        <f t="shared" si="1"/>
        <v>2333</v>
      </c>
      <c r="T64" s="57">
        <f t="shared" si="1"/>
        <v>2333</v>
      </c>
      <c r="U64" s="57">
        <f t="shared" si="1"/>
        <v>2333</v>
      </c>
    </row>
    <row r="65" spans="1:25" x14ac:dyDescent="0.4">
      <c r="C65" s="31"/>
    </row>
    <row r="66" spans="1:25" x14ac:dyDescent="0.4">
      <c r="C66" s="31"/>
    </row>
    <row r="67" spans="1:25" x14ac:dyDescent="0.4">
      <c r="C67" s="31"/>
    </row>
    <row r="68" spans="1:25" ht="20.6" x14ac:dyDescent="0.55000000000000004">
      <c r="B68" s="32" t="s">
        <v>6</v>
      </c>
      <c r="C68" s="27"/>
      <c r="D68" s="27"/>
      <c r="E68" s="27"/>
    </row>
    <row r="69" spans="1:25" x14ac:dyDescent="0.4">
      <c r="C69" s="31"/>
    </row>
    <row r="70" spans="1:25" ht="18.45" x14ac:dyDescent="0.5">
      <c r="B70" s="52" t="s">
        <v>99</v>
      </c>
      <c r="C70" s="52"/>
      <c r="G70" s="58">
        <v>2020</v>
      </c>
      <c r="H70" s="58">
        <v>2020</v>
      </c>
      <c r="I70" s="58">
        <v>2020</v>
      </c>
      <c r="J70" s="58">
        <v>2020</v>
      </c>
      <c r="K70" s="58">
        <v>2020</v>
      </c>
      <c r="M70" s="59">
        <v>2020</v>
      </c>
      <c r="N70" s="59">
        <v>2020</v>
      </c>
      <c r="O70" s="59">
        <v>2020</v>
      </c>
      <c r="P70" s="59">
        <v>2020</v>
      </c>
      <c r="Q70" s="59">
        <v>2020</v>
      </c>
      <c r="R70" s="59">
        <v>2020</v>
      </c>
      <c r="T70" s="59">
        <v>2020</v>
      </c>
      <c r="U70" s="59">
        <v>2020</v>
      </c>
      <c r="V70" s="59">
        <v>2020</v>
      </c>
      <c r="W70" s="59">
        <v>2020</v>
      </c>
      <c r="X70" s="59">
        <v>2020</v>
      </c>
      <c r="Y70" s="60"/>
    </row>
    <row r="71" spans="1:25" x14ac:dyDescent="0.4">
      <c r="G71" s="61" t="s">
        <v>72</v>
      </c>
      <c r="H71" s="61" t="s">
        <v>72</v>
      </c>
      <c r="I71" s="61" t="s">
        <v>72</v>
      </c>
      <c r="J71" s="61" t="s">
        <v>72</v>
      </c>
      <c r="K71" s="61" t="s">
        <v>72</v>
      </c>
      <c r="M71" s="61" t="s">
        <v>72</v>
      </c>
      <c r="N71" s="61" t="s">
        <v>72</v>
      </c>
      <c r="O71" s="61" t="s">
        <v>72</v>
      </c>
      <c r="P71" s="61" t="s">
        <v>72</v>
      </c>
      <c r="Q71" s="61" t="s">
        <v>72</v>
      </c>
      <c r="R71" s="61" t="s">
        <v>72</v>
      </c>
      <c r="T71" s="61" t="s">
        <v>72</v>
      </c>
      <c r="U71" s="61" t="s">
        <v>72</v>
      </c>
      <c r="V71" s="61" t="s">
        <v>72</v>
      </c>
      <c r="W71" s="61" t="s">
        <v>72</v>
      </c>
      <c r="X71" s="61" t="s">
        <v>72</v>
      </c>
      <c r="Y71" s="62"/>
    </row>
    <row r="72" spans="1:25" x14ac:dyDescent="0.4">
      <c r="G72" s="61" t="s">
        <v>58</v>
      </c>
      <c r="H72" s="61" t="s">
        <v>85</v>
      </c>
      <c r="I72" s="61" t="s">
        <v>86</v>
      </c>
      <c r="J72" s="61" t="s">
        <v>87</v>
      </c>
      <c r="K72" s="61" t="s">
        <v>88</v>
      </c>
      <c r="M72" s="61" t="s">
        <v>81</v>
      </c>
      <c r="N72" s="61" t="s">
        <v>82</v>
      </c>
      <c r="O72" s="61" t="s">
        <v>83</v>
      </c>
      <c r="P72" s="61" t="s">
        <v>84</v>
      </c>
      <c r="Q72" s="61" t="s">
        <v>89</v>
      </c>
      <c r="R72" s="61" t="s">
        <v>90</v>
      </c>
      <c r="S72" s="63"/>
      <c r="T72" s="61" t="s">
        <v>91</v>
      </c>
      <c r="U72" s="61" t="s">
        <v>92</v>
      </c>
      <c r="V72" s="61" t="s">
        <v>93</v>
      </c>
      <c r="W72" s="61" t="s">
        <v>94</v>
      </c>
      <c r="X72" s="61" t="s">
        <v>95</v>
      </c>
      <c r="Y72" s="64"/>
    </row>
    <row r="73" spans="1:25" ht="29.15" x14ac:dyDescent="0.4">
      <c r="B73" s="29"/>
      <c r="G73" s="37" t="s">
        <v>35</v>
      </c>
      <c r="H73" s="37" t="s">
        <v>35</v>
      </c>
      <c r="I73" s="37" t="s">
        <v>35</v>
      </c>
      <c r="J73" s="37" t="s">
        <v>35</v>
      </c>
      <c r="K73" s="37" t="s">
        <v>35</v>
      </c>
      <c r="M73" s="37" t="s">
        <v>35</v>
      </c>
      <c r="N73" s="37" t="s">
        <v>35</v>
      </c>
      <c r="O73" s="37" t="s">
        <v>35</v>
      </c>
      <c r="P73" s="37" t="s">
        <v>35</v>
      </c>
      <c r="Q73" s="37" t="s">
        <v>35</v>
      </c>
      <c r="R73" s="37" t="s">
        <v>35</v>
      </c>
      <c r="T73" s="37" t="s">
        <v>35</v>
      </c>
      <c r="U73" s="37" t="s">
        <v>35</v>
      </c>
      <c r="V73" s="37" t="s">
        <v>35</v>
      </c>
      <c r="W73" s="37" t="s">
        <v>35</v>
      </c>
      <c r="X73" s="37" t="s">
        <v>35</v>
      </c>
    </row>
    <row r="74" spans="1:25" x14ac:dyDescent="0.4">
      <c r="B74" s="23" t="s">
        <v>71</v>
      </c>
      <c r="G74" s="65" t="s">
        <v>107</v>
      </c>
      <c r="H74" s="66" t="s">
        <v>59</v>
      </c>
      <c r="I74" s="66" t="s">
        <v>68</v>
      </c>
      <c r="J74" s="66" t="s">
        <v>69</v>
      </c>
      <c r="K74" s="66" t="s">
        <v>70</v>
      </c>
      <c r="M74" s="39" t="s">
        <v>50</v>
      </c>
      <c r="N74" s="39" t="s">
        <v>50</v>
      </c>
      <c r="O74" s="39" t="s">
        <v>50</v>
      </c>
      <c r="P74" s="39" t="s">
        <v>50</v>
      </c>
      <c r="Q74" s="39" t="s">
        <v>50</v>
      </c>
      <c r="R74" s="44" t="s">
        <v>54</v>
      </c>
      <c r="T74" s="67" t="s">
        <v>108</v>
      </c>
      <c r="U74" s="67" t="s">
        <v>109</v>
      </c>
      <c r="V74" s="67" t="s">
        <v>110</v>
      </c>
      <c r="W74" s="67" t="s">
        <v>111</v>
      </c>
      <c r="X74" s="67" t="s">
        <v>112</v>
      </c>
    </row>
    <row r="75" spans="1:25" ht="15" customHeight="1" x14ac:dyDescent="0.4">
      <c r="A75" s="54" t="s">
        <v>13</v>
      </c>
      <c r="B75" s="94" t="s">
        <v>10</v>
      </c>
      <c r="C75" s="94"/>
      <c r="D75" s="94"/>
      <c r="E75" s="94"/>
      <c r="G75" s="49">
        <f t="shared" ref="G75:G85" si="2">G50</f>
        <v>4000</v>
      </c>
      <c r="H75" s="68">
        <f t="shared" ref="H75:H85" si="3">SUM(H50:J50)</f>
        <v>3999</v>
      </c>
      <c r="I75" s="68">
        <f t="shared" ref="I75:I85" si="4">SUM(I50:K50)</f>
        <v>3999</v>
      </c>
      <c r="J75" s="68">
        <f t="shared" ref="J75:J85" si="5">SUM(J50:L50)</f>
        <v>3999</v>
      </c>
      <c r="K75" s="68">
        <f t="shared" ref="K75:K85" si="6">SUM(K50:M50)</f>
        <v>3999</v>
      </c>
      <c r="M75" s="49">
        <f t="shared" ref="M75:M85" si="7">H50</f>
        <v>1333</v>
      </c>
      <c r="N75" s="49">
        <f t="shared" ref="N75:N85" si="8">I50</f>
        <v>1333</v>
      </c>
      <c r="O75" s="49">
        <f t="shared" ref="O75:O85" si="9">J50</f>
        <v>1333</v>
      </c>
      <c r="P75" s="49">
        <f t="shared" ref="P75:P85" si="10">K50</f>
        <v>1333</v>
      </c>
      <c r="Q75" s="49">
        <f t="shared" ref="Q75:Q85" si="11">L50</f>
        <v>1333</v>
      </c>
      <c r="R75" s="49">
        <f t="shared" ref="R75:R85" si="12">M50</f>
        <v>1333</v>
      </c>
      <c r="T75" s="68">
        <f t="shared" ref="T75:T85" si="13">SUM(H50:I50)</f>
        <v>2666</v>
      </c>
      <c r="U75" s="68">
        <f t="shared" ref="U75:U85" si="14">SUM(I50:J50)</f>
        <v>2666</v>
      </c>
      <c r="V75" s="68">
        <f t="shared" ref="V75:V85" si="15">SUM(J50:K50)</f>
        <v>2666</v>
      </c>
      <c r="W75" s="68">
        <f t="shared" ref="W75:W85" si="16">SUM(K50:L50)</f>
        <v>2666</v>
      </c>
      <c r="X75" s="68">
        <f t="shared" ref="X75:X85" si="17">SUM(L50:M50)</f>
        <v>2666</v>
      </c>
    </row>
    <row r="76" spans="1:25" ht="15" customHeight="1" x14ac:dyDescent="0.4">
      <c r="A76" s="54" t="s">
        <v>14</v>
      </c>
      <c r="B76" s="94" t="s">
        <v>11</v>
      </c>
      <c r="C76" s="94"/>
      <c r="D76" s="94"/>
      <c r="E76" s="94"/>
      <c r="G76" s="49">
        <f t="shared" si="2"/>
        <v>3000</v>
      </c>
      <c r="H76" s="68">
        <f t="shared" si="3"/>
        <v>3000</v>
      </c>
      <c r="I76" s="68">
        <f t="shared" si="4"/>
        <v>3000</v>
      </c>
      <c r="J76" s="68">
        <f t="shared" si="5"/>
        <v>3000</v>
      </c>
      <c r="K76" s="68">
        <f t="shared" si="6"/>
        <v>3000</v>
      </c>
      <c r="M76" s="49">
        <f t="shared" si="7"/>
        <v>1000</v>
      </c>
      <c r="N76" s="49">
        <f t="shared" si="8"/>
        <v>1000</v>
      </c>
      <c r="O76" s="49">
        <f t="shared" si="9"/>
        <v>1000</v>
      </c>
      <c r="P76" s="49">
        <f t="shared" si="10"/>
        <v>1000</v>
      </c>
      <c r="Q76" s="49">
        <f t="shared" si="11"/>
        <v>1000</v>
      </c>
      <c r="R76" s="49">
        <f t="shared" si="12"/>
        <v>1000</v>
      </c>
      <c r="T76" s="68">
        <f t="shared" si="13"/>
        <v>2000</v>
      </c>
      <c r="U76" s="68">
        <f t="shared" si="14"/>
        <v>2000</v>
      </c>
      <c r="V76" s="68">
        <f t="shared" si="15"/>
        <v>2000</v>
      </c>
      <c r="W76" s="68">
        <f t="shared" si="16"/>
        <v>2000</v>
      </c>
      <c r="X76" s="68">
        <f t="shared" si="17"/>
        <v>2000</v>
      </c>
    </row>
    <row r="77" spans="1:25" ht="15" customHeight="1" x14ac:dyDescent="0.4">
      <c r="A77" s="54" t="s">
        <v>15</v>
      </c>
      <c r="B77" s="94" t="s">
        <v>12</v>
      </c>
      <c r="C77" s="94"/>
      <c r="D77" s="94"/>
      <c r="E77" s="94"/>
      <c r="G77" s="49">
        <f t="shared" si="2"/>
        <v>0</v>
      </c>
      <c r="H77" s="68">
        <f t="shared" si="3"/>
        <v>0</v>
      </c>
      <c r="I77" s="68">
        <f t="shared" si="4"/>
        <v>0</v>
      </c>
      <c r="J77" s="68">
        <f t="shared" si="5"/>
        <v>0</v>
      </c>
      <c r="K77" s="68">
        <f t="shared" si="6"/>
        <v>0</v>
      </c>
      <c r="M77" s="49">
        <f t="shared" si="7"/>
        <v>0</v>
      </c>
      <c r="N77" s="49">
        <f t="shared" si="8"/>
        <v>0</v>
      </c>
      <c r="O77" s="49">
        <f t="shared" si="9"/>
        <v>0</v>
      </c>
      <c r="P77" s="49">
        <f t="shared" si="10"/>
        <v>0</v>
      </c>
      <c r="Q77" s="49">
        <f t="shared" si="11"/>
        <v>0</v>
      </c>
      <c r="R77" s="49">
        <f t="shared" si="12"/>
        <v>0</v>
      </c>
      <c r="T77" s="68">
        <f t="shared" si="13"/>
        <v>0</v>
      </c>
      <c r="U77" s="68">
        <f t="shared" si="14"/>
        <v>0</v>
      </c>
      <c r="V77" s="68">
        <f t="shared" si="15"/>
        <v>0</v>
      </c>
      <c r="W77" s="68">
        <f t="shared" si="16"/>
        <v>0</v>
      </c>
      <c r="X77" s="68">
        <f t="shared" si="17"/>
        <v>0</v>
      </c>
    </row>
    <row r="78" spans="1:25" ht="15" customHeight="1" x14ac:dyDescent="0.4">
      <c r="A78" s="54" t="s">
        <v>16</v>
      </c>
      <c r="B78" s="94" t="s">
        <v>18</v>
      </c>
      <c r="C78" s="94"/>
      <c r="D78" s="94"/>
      <c r="E78" s="94"/>
      <c r="G78" s="49">
        <f t="shared" si="2"/>
        <v>0</v>
      </c>
      <c r="H78" s="68">
        <f t="shared" si="3"/>
        <v>0</v>
      </c>
      <c r="I78" s="68">
        <f t="shared" si="4"/>
        <v>0</v>
      </c>
      <c r="J78" s="68">
        <f t="shared" si="5"/>
        <v>0</v>
      </c>
      <c r="K78" s="68">
        <f t="shared" si="6"/>
        <v>0</v>
      </c>
      <c r="M78" s="49">
        <f t="shared" si="7"/>
        <v>0</v>
      </c>
      <c r="N78" s="49">
        <f t="shared" si="8"/>
        <v>0</v>
      </c>
      <c r="O78" s="49">
        <f t="shared" si="9"/>
        <v>0</v>
      </c>
      <c r="P78" s="49">
        <f t="shared" si="10"/>
        <v>0</v>
      </c>
      <c r="Q78" s="49">
        <f t="shared" si="11"/>
        <v>0</v>
      </c>
      <c r="R78" s="49">
        <f t="shared" si="12"/>
        <v>0</v>
      </c>
      <c r="T78" s="68">
        <f t="shared" si="13"/>
        <v>0</v>
      </c>
      <c r="U78" s="68">
        <f t="shared" si="14"/>
        <v>0</v>
      </c>
      <c r="V78" s="68">
        <f t="shared" si="15"/>
        <v>0</v>
      </c>
      <c r="W78" s="68">
        <f t="shared" si="16"/>
        <v>0</v>
      </c>
      <c r="X78" s="68">
        <f t="shared" si="17"/>
        <v>0</v>
      </c>
    </row>
    <row r="79" spans="1:25" ht="15" customHeight="1" x14ac:dyDescent="0.4">
      <c r="A79" s="54" t="s">
        <v>17</v>
      </c>
      <c r="B79" s="94" t="s">
        <v>19</v>
      </c>
      <c r="C79" s="94"/>
      <c r="D79" s="94"/>
      <c r="E79" s="94"/>
      <c r="G79" s="49">
        <f t="shared" si="2"/>
        <v>0</v>
      </c>
      <c r="H79" s="68">
        <f t="shared" si="3"/>
        <v>0</v>
      </c>
      <c r="I79" s="68">
        <f t="shared" si="4"/>
        <v>0</v>
      </c>
      <c r="J79" s="68">
        <f t="shared" si="5"/>
        <v>0</v>
      </c>
      <c r="K79" s="68">
        <f t="shared" si="6"/>
        <v>0</v>
      </c>
      <c r="M79" s="49">
        <f t="shared" si="7"/>
        <v>0</v>
      </c>
      <c r="N79" s="49">
        <f t="shared" si="8"/>
        <v>0</v>
      </c>
      <c r="O79" s="49">
        <f t="shared" si="9"/>
        <v>0</v>
      </c>
      <c r="P79" s="49">
        <f t="shared" si="10"/>
        <v>0</v>
      </c>
      <c r="Q79" s="49">
        <f t="shared" si="11"/>
        <v>0</v>
      </c>
      <c r="R79" s="49">
        <f t="shared" si="12"/>
        <v>0</v>
      </c>
      <c r="T79" s="68">
        <f t="shared" si="13"/>
        <v>0</v>
      </c>
      <c r="U79" s="68">
        <f t="shared" si="14"/>
        <v>0</v>
      </c>
      <c r="V79" s="68">
        <f t="shared" si="15"/>
        <v>0</v>
      </c>
      <c r="W79" s="68">
        <f t="shared" si="16"/>
        <v>0</v>
      </c>
      <c r="X79" s="68">
        <f t="shared" si="17"/>
        <v>0</v>
      </c>
    </row>
    <row r="80" spans="1:25" ht="15" customHeight="1" x14ac:dyDescent="0.4">
      <c r="A80" s="54" t="s">
        <v>20</v>
      </c>
      <c r="B80" s="94" t="s">
        <v>21</v>
      </c>
      <c r="C80" s="94"/>
      <c r="D80" s="94"/>
      <c r="E80" s="94"/>
      <c r="G80" s="49">
        <f t="shared" si="2"/>
        <v>0</v>
      </c>
      <c r="H80" s="68">
        <f t="shared" si="3"/>
        <v>0</v>
      </c>
      <c r="I80" s="68">
        <f t="shared" si="4"/>
        <v>0</v>
      </c>
      <c r="J80" s="68">
        <f t="shared" si="5"/>
        <v>0</v>
      </c>
      <c r="K80" s="68">
        <f t="shared" si="6"/>
        <v>0</v>
      </c>
      <c r="M80" s="49">
        <f t="shared" si="7"/>
        <v>0</v>
      </c>
      <c r="N80" s="49">
        <f t="shared" si="8"/>
        <v>0</v>
      </c>
      <c r="O80" s="49">
        <f t="shared" si="9"/>
        <v>0</v>
      </c>
      <c r="P80" s="49">
        <f t="shared" si="10"/>
        <v>0</v>
      </c>
      <c r="Q80" s="49">
        <f t="shared" si="11"/>
        <v>0</v>
      </c>
      <c r="R80" s="49">
        <f t="shared" si="12"/>
        <v>0</v>
      </c>
      <c r="T80" s="68">
        <f t="shared" si="13"/>
        <v>0</v>
      </c>
      <c r="U80" s="68">
        <f t="shared" si="14"/>
        <v>0</v>
      </c>
      <c r="V80" s="68">
        <f t="shared" si="15"/>
        <v>0</v>
      </c>
      <c r="W80" s="68">
        <f t="shared" si="16"/>
        <v>0</v>
      </c>
      <c r="X80" s="68">
        <f t="shared" si="17"/>
        <v>0</v>
      </c>
    </row>
    <row r="81" spans="1:27" ht="15" customHeight="1" x14ac:dyDescent="0.4">
      <c r="A81" s="54" t="s">
        <v>22</v>
      </c>
      <c r="B81" s="94" t="s">
        <v>34</v>
      </c>
      <c r="C81" s="94"/>
      <c r="D81" s="94"/>
      <c r="E81" s="94"/>
      <c r="G81" s="49">
        <f t="shared" si="2"/>
        <v>0</v>
      </c>
      <c r="H81" s="68">
        <f t="shared" si="3"/>
        <v>0</v>
      </c>
      <c r="I81" s="68">
        <f t="shared" si="4"/>
        <v>0</v>
      </c>
      <c r="J81" s="68">
        <f t="shared" si="5"/>
        <v>0</v>
      </c>
      <c r="K81" s="68">
        <f t="shared" si="6"/>
        <v>0</v>
      </c>
      <c r="M81" s="49">
        <f t="shared" si="7"/>
        <v>0</v>
      </c>
      <c r="N81" s="49">
        <f t="shared" si="8"/>
        <v>0</v>
      </c>
      <c r="O81" s="49">
        <f t="shared" si="9"/>
        <v>0</v>
      </c>
      <c r="P81" s="49">
        <f t="shared" si="10"/>
        <v>0</v>
      </c>
      <c r="Q81" s="49">
        <f t="shared" si="11"/>
        <v>0</v>
      </c>
      <c r="R81" s="49">
        <f t="shared" si="12"/>
        <v>0</v>
      </c>
      <c r="T81" s="68">
        <f t="shared" si="13"/>
        <v>0</v>
      </c>
      <c r="U81" s="68">
        <f t="shared" si="14"/>
        <v>0</v>
      </c>
      <c r="V81" s="68">
        <f t="shared" si="15"/>
        <v>0</v>
      </c>
      <c r="W81" s="68">
        <f t="shared" si="16"/>
        <v>0</v>
      </c>
      <c r="X81" s="68">
        <f t="shared" si="17"/>
        <v>0</v>
      </c>
    </row>
    <row r="82" spans="1:27" ht="15" customHeight="1" x14ac:dyDescent="0.4">
      <c r="A82" s="54" t="s">
        <v>23</v>
      </c>
      <c r="B82" s="94" t="s">
        <v>28</v>
      </c>
      <c r="C82" s="94"/>
      <c r="D82" s="94"/>
      <c r="E82" s="94"/>
      <c r="G82" s="49">
        <f t="shared" si="2"/>
        <v>0</v>
      </c>
      <c r="H82" s="68">
        <f t="shared" si="3"/>
        <v>0</v>
      </c>
      <c r="I82" s="68">
        <f t="shared" si="4"/>
        <v>0</v>
      </c>
      <c r="J82" s="68">
        <f t="shared" si="5"/>
        <v>0</v>
      </c>
      <c r="K82" s="68">
        <f t="shared" si="6"/>
        <v>0</v>
      </c>
      <c r="M82" s="49">
        <f t="shared" si="7"/>
        <v>0</v>
      </c>
      <c r="N82" s="49">
        <f t="shared" si="8"/>
        <v>0</v>
      </c>
      <c r="O82" s="49">
        <f t="shared" si="9"/>
        <v>0</v>
      </c>
      <c r="P82" s="49">
        <f t="shared" si="10"/>
        <v>0</v>
      </c>
      <c r="Q82" s="49">
        <f t="shared" si="11"/>
        <v>0</v>
      </c>
      <c r="R82" s="49">
        <f t="shared" si="12"/>
        <v>0</v>
      </c>
      <c r="T82" s="68">
        <f t="shared" si="13"/>
        <v>0</v>
      </c>
      <c r="U82" s="68">
        <f t="shared" si="14"/>
        <v>0</v>
      </c>
      <c r="V82" s="68">
        <f t="shared" si="15"/>
        <v>0</v>
      </c>
      <c r="W82" s="68">
        <f t="shared" si="16"/>
        <v>0</v>
      </c>
      <c r="X82" s="68">
        <f t="shared" si="17"/>
        <v>0</v>
      </c>
    </row>
    <row r="83" spans="1:27" ht="15" customHeight="1" x14ac:dyDescent="0.4">
      <c r="A83" s="54" t="s">
        <v>24</v>
      </c>
      <c r="B83" s="94" t="s">
        <v>27</v>
      </c>
      <c r="C83" s="94"/>
      <c r="D83" s="94"/>
      <c r="E83" s="94"/>
      <c r="G83" s="49">
        <f t="shared" si="2"/>
        <v>0</v>
      </c>
      <c r="H83" s="68">
        <f t="shared" si="3"/>
        <v>0</v>
      </c>
      <c r="I83" s="68">
        <f t="shared" si="4"/>
        <v>0</v>
      </c>
      <c r="J83" s="68">
        <f t="shared" si="5"/>
        <v>0</v>
      </c>
      <c r="K83" s="68">
        <f t="shared" si="6"/>
        <v>0</v>
      </c>
      <c r="M83" s="49">
        <f t="shared" si="7"/>
        <v>0</v>
      </c>
      <c r="N83" s="49">
        <f t="shared" si="8"/>
        <v>0</v>
      </c>
      <c r="O83" s="49">
        <f t="shared" si="9"/>
        <v>0</v>
      </c>
      <c r="P83" s="49">
        <f t="shared" si="10"/>
        <v>0</v>
      </c>
      <c r="Q83" s="49">
        <f t="shared" si="11"/>
        <v>0</v>
      </c>
      <c r="R83" s="49">
        <f t="shared" si="12"/>
        <v>0</v>
      </c>
      <c r="T83" s="68">
        <f t="shared" si="13"/>
        <v>0</v>
      </c>
      <c r="U83" s="68">
        <f t="shared" si="14"/>
        <v>0</v>
      </c>
      <c r="V83" s="68">
        <f t="shared" si="15"/>
        <v>0</v>
      </c>
      <c r="W83" s="68">
        <f t="shared" si="16"/>
        <v>0</v>
      </c>
      <c r="X83" s="68">
        <f t="shared" si="17"/>
        <v>0</v>
      </c>
    </row>
    <row r="84" spans="1:27" ht="15" customHeight="1" x14ac:dyDescent="0.4">
      <c r="A84" s="54" t="s">
        <v>25</v>
      </c>
      <c r="B84" s="94" t="s">
        <v>41</v>
      </c>
      <c r="C84" s="94"/>
      <c r="D84" s="94"/>
      <c r="E84" s="94"/>
      <c r="G84" s="49">
        <f t="shared" si="2"/>
        <v>0</v>
      </c>
      <c r="H84" s="68">
        <f t="shared" si="3"/>
        <v>0</v>
      </c>
      <c r="I84" s="68">
        <f t="shared" si="4"/>
        <v>0</v>
      </c>
      <c r="J84" s="68">
        <f t="shared" si="5"/>
        <v>0</v>
      </c>
      <c r="K84" s="68">
        <f t="shared" si="6"/>
        <v>0</v>
      </c>
      <c r="M84" s="49">
        <f t="shared" si="7"/>
        <v>0</v>
      </c>
      <c r="N84" s="49">
        <f t="shared" si="8"/>
        <v>0</v>
      </c>
      <c r="O84" s="49">
        <f t="shared" si="9"/>
        <v>0</v>
      </c>
      <c r="P84" s="49">
        <f t="shared" si="10"/>
        <v>0</v>
      </c>
      <c r="Q84" s="49">
        <f t="shared" si="11"/>
        <v>0</v>
      </c>
      <c r="R84" s="49">
        <f t="shared" si="12"/>
        <v>0</v>
      </c>
      <c r="T84" s="68">
        <f t="shared" si="13"/>
        <v>0</v>
      </c>
      <c r="U84" s="68">
        <f t="shared" si="14"/>
        <v>0</v>
      </c>
      <c r="V84" s="68">
        <f t="shared" si="15"/>
        <v>0</v>
      </c>
      <c r="W84" s="68">
        <f t="shared" si="16"/>
        <v>0</v>
      </c>
      <c r="X84" s="68">
        <f t="shared" si="17"/>
        <v>0</v>
      </c>
    </row>
    <row r="85" spans="1:27" ht="15" customHeight="1" x14ac:dyDescent="0.4">
      <c r="A85" s="54" t="s">
        <v>40</v>
      </c>
      <c r="B85" s="94" t="s">
        <v>26</v>
      </c>
      <c r="C85" s="94"/>
      <c r="D85" s="94"/>
      <c r="E85" s="94"/>
      <c r="G85" s="49">
        <f t="shared" si="2"/>
        <v>0</v>
      </c>
      <c r="H85" s="68">
        <f t="shared" si="3"/>
        <v>0</v>
      </c>
      <c r="I85" s="68">
        <f t="shared" si="4"/>
        <v>0</v>
      </c>
      <c r="J85" s="68">
        <f t="shared" si="5"/>
        <v>0</v>
      </c>
      <c r="K85" s="68">
        <f t="shared" si="6"/>
        <v>0</v>
      </c>
      <c r="M85" s="49">
        <f t="shared" si="7"/>
        <v>0</v>
      </c>
      <c r="N85" s="49">
        <f t="shared" si="8"/>
        <v>0</v>
      </c>
      <c r="O85" s="49">
        <f t="shared" si="9"/>
        <v>0</v>
      </c>
      <c r="P85" s="49">
        <f t="shared" si="10"/>
        <v>0</v>
      </c>
      <c r="Q85" s="49">
        <f t="shared" si="11"/>
        <v>0</v>
      </c>
      <c r="R85" s="49">
        <f t="shared" si="12"/>
        <v>0</v>
      </c>
      <c r="T85" s="68">
        <f t="shared" si="13"/>
        <v>0</v>
      </c>
      <c r="U85" s="68">
        <f t="shared" si="14"/>
        <v>0</v>
      </c>
      <c r="V85" s="68">
        <f t="shared" si="15"/>
        <v>0</v>
      </c>
      <c r="W85" s="68">
        <f t="shared" si="16"/>
        <v>0</v>
      </c>
      <c r="X85" s="68">
        <f t="shared" si="17"/>
        <v>0</v>
      </c>
    </row>
    <row r="86" spans="1:27" x14ac:dyDescent="0.4">
      <c r="G86" s="50"/>
      <c r="H86" s="69"/>
      <c r="I86" s="69"/>
      <c r="J86" s="69"/>
      <c r="K86" s="69"/>
      <c r="T86" s="69"/>
      <c r="U86" s="69"/>
      <c r="V86" s="69"/>
      <c r="W86" s="69"/>
      <c r="X86" s="69"/>
    </row>
    <row r="87" spans="1:27" ht="15" customHeight="1" x14ac:dyDescent="0.4">
      <c r="B87" s="94" t="s">
        <v>29</v>
      </c>
      <c r="C87" s="94"/>
      <c r="D87" s="94"/>
      <c r="E87" s="94"/>
      <c r="G87" s="49">
        <f>G62</f>
        <v>3000</v>
      </c>
      <c r="H87" s="68">
        <f>SUM(H62:J62)</f>
        <v>3000</v>
      </c>
      <c r="I87" s="68">
        <f>SUM(I62:K62)</f>
        <v>3000</v>
      </c>
      <c r="J87" s="68">
        <f>SUM(J62:L62)</f>
        <v>3000</v>
      </c>
      <c r="K87" s="68">
        <f>SUM(K62:M62)</f>
        <v>3000</v>
      </c>
      <c r="M87" s="49">
        <f t="shared" ref="M87:R87" si="18">H62</f>
        <v>1000</v>
      </c>
      <c r="N87" s="49">
        <f t="shared" si="18"/>
        <v>1000</v>
      </c>
      <c r="O87" s="49">
        <f t="shared" si="18"/>
        <v>1000</v>
      </c>
      <c r="P87" s="49">
        <f t="shared" si="18"/>
        <v>1000</v>
      </c>
      <c r="Q87" s="49">
        <f t="shared" si="18"/>
        <v>1000</v>
      </c>
      <c r="R87" s="49">
        <f t="shared" si="18"/>
        <v>1000</v>
      </c>
      <c r="T87" s="68">
        <f>SUM(H62:I62)</f>
        <v>2000</v>
      </c>
      <c r="U87" s="68">
        <f>SUM(I62:J62)</f>
        <v>2000</v>
      </c>
      <c r="V87" s="68">
        <f>SUM(J62:K62)</f>
        <v>2000</v>
      </c>
      <c r="W87" s="68">
        <f>SUM(K62:L62)</f>
        <v>2000</v>
      </c>
      <c r="X87" s="68">
        <f>SUM(L62:M62)</f>
        <v>2000</v>
      </c>
    </row>
    <row r="89" spans="1:27" x14ac:dyDescent="0.4">
      <c r="B89" s="23" t="s">
        <v>100</v>
      </c>
      <c r="C89" s="23"/>
      <c r="D89" s="23"/>
      <c r="E89" s="23"/>
      <c r="G89" s="70">
        <f>SUM(G75:G85)-G87</f>
        <v>4000</v>
      </c>
      <c r="H89" s="70">
        <f t="shared" ref="H89:M89" si="19">SUM(H75:H85)-H87</f>
        <v>3999</v>
      </c>
      <c r="I89" s="70">
        <f t="shared" si="19"/>
        <v>3999</v>
      </c>
      <c r="J89" s="70">
        <f t="shared" si="19"/>
        <v>3999</v>
      </c>
      <c r="K89" s="70">
        <f t="shared" si="19"/>
        <v>3999</v>
      </c>
      <c r="M89" s="70">
        <f t="shared" si="19"/>
        <v>1333</v>
      </c>
      <c r="N89" s="70">
        <f t="shared" ref="N89:R89" si="20">SUM(N75:N85)-N87</f>
        <v>1333</v>
      </c>
      <c r="O89" s="70">
        <f t="shared" si="20"/>
        <v>1333</v>
      </c>
      <c r="P89" s="70">
        <f t="shared" si="20"/>
        <v>1333</v>
      </c>
      <c r="Q89" s="70">
        <f t="shared" si="20"/>
        <v>1333</v>
      </c>
      <c r="R89" s="70">
        <f t="shared" si="20"/>
        <v>1333</v>
      </c>
      <c r="T89" s="70">
        <f t="shared" ref="T89:X89" si="21">SUM(T75:T85)-T87</f>
        <v>2666</v>
      </c>
      <c r="U89" s="70">
        <f t="shared" si="21"/>
        <v>2666</v>
      </c>
      <c r="V89" s="70">
        <f t="shared" si="21"/>
        <v>2666</v>
      </c>
      <c r="W89" s="70">
        <f t="shared" si="21"/>
        <v>2666</v>
      </c>
      <c r="X89" s="70">
        <f t="shared" si="21"/>
        <v>2666</v>
      </c>
    </row>
    <row r="90" spans="1:27" x14ac:dyDescent="0.4">
      <c r="B90" s="23"/>
      <c r="C90" s="23"/>
      <c r="D90" s="23"/>
      <c r="E90" s="23"/>
      <c r="M90" s="46"/>
      <c r="N90" s="46"/>
      <c r="O90" s="46"/>
      <c r="P90" s="46"/>
      <c r="Q90" s="46"/>
      <c r="R90" s="46"/>
      <c r="S90" s="46"/>
      <c r="T90" s="46"/>
      <c r="U90" s="46"/>
      <c r="V90" s="46"/>
      <c r="W90" s="46"/>
      <c r="X90" s="46"/>
    </row>
    <row r="91" spans="1:27" x14ac:dyDescent="0.4">
      <c r="M91" s="46"/>
      <c r="N91" s="46"/>
      <c r="O91" s="46"/>
      <c r="P91" s="46"/>
      <c r="Q91" s="46"/>
      <c r="R91" s="46"/>
      <c r="S91" s="46"/>
      <c r="T91" s="46"/>
      <c r="U91" s="46"/>
      <c r="V91" s="46"/>
      <c r="W91" s="46"/>
      <c r="X91" s="46"/>
      <c r="Y91" s="46"/>
      <c r="Z91" s="46"/>
      <c r="AA91" s="46"/>
    </row>
    <row r="92" spans="1:27" ht="18.45" x14ac:dyDescent="0.5">
      <c r="B92" s="52" t="s">
        <v>101</v>
      </c>
      <c r="C92" s="52"/>
      <c r="G92" s="58">
        <v>2019</v>
      </c>
      <c r="H92" s="58">
        <v>2019</v>
      </c>
      <c r="I92" s="58">
        <v>2019</v>
      </c>
      <c r="J92" s="58">
        <v>2019</v>
      </c>
      <c r="K92" s="58">
        <v>2019</v>
      </c>
      <c r="M92" s="58">
        <v>2019</v>
      </c>
      <c r="N92" s="58">
        <v>2019</v>
      </c>
      <c r="O92" s="58">
        <v>2019</v>
      </c>
      <c r="P92" s="58">
        <v>2019</v>
      </c>
      <c r="Q92" s="58">
        <v>2019</v>
      </c>
      <c r="R92" s="58">
        <v>2019</v>
      </c>
      <c r="T92" s="58">
        <v>2019</v>
      </c>
      <c r="U92" s="58">
        <v>2019</v>
      </c>
      <c r="V92" s="58">
        <v>2019</v>
      </c>
      <c r="W92" s="58">
        <v>2019</v>
      </c>
      <c r="X92" s="58">
        <v>2019</v>
      </c>
    </row>
    <row r="93" spans="1:27" x14ac:dyDescent="0.4">
      <c r="G93" s="61" t="s">
        <v>72</v>
      </c>
      <c r="H93" s="61" t="s">
        <v>72</v>
      </c>
      <c r="I93" s="61" t="s">
        <v>72</v>
      </c>
      <c r="J93" s="61" t="s">
        <v>72</v>
      </c>
      <c r="K93" s="61" t="s">
        <v>72</v>
      </c>
      <c r="M93" s="61" t="s">
        <v>72</v>
      </c>
      <c r="N93" s="61" t="s">
        <v>72</v>
      </c>
      <c r="O93" s="61" t="s">
        <v>72</v>
      </c>
      <c r="P93" s="61" t="s">
        <v>72</v>
      </c>
      <c r="Q93" s="61" t="s">
        <v>72</v>
      </c>
      <c r="R93" s="61" t="s">
        <v>72</v>
      </c>
      <c r="T93" s="61" t="s">
        <v>72</v>
      </c>
      <c r="U93" s="61" t="s">
        <v>72</v>
      </c>
      <c r="V93" s="61" t="s">
        <v>72</v>
      </c>
      <c r="W93" s="61" t="s">
        <v>72</v>
      </c>
      <c r="X93" s="61" t="s">
        <v>72</v>
      </c>
      <c r="Y93" s="62"/>
    </row>
    <row r="94" spans="1:27" x14ac:dyDescent="0.4">
      <c r="G94" s="61" t="s">
        <v>58</v>
      </c>
      <c r="H94" s="61" t="s">
        <v>85</v>
      </c>
      <c r="I94" s="61" t="s">
        <v>86</v>
      </c>
      <c r="J94" s="61" t="s">
        <v>87</v>
      </c>
      <c r="K94" s="61" t="s">
        <v>88</v>
      </c>
      <c r="M94" s="61" t="s">
        <v>81</v>
      </c>
      <c r="N94" s="61" t="s">
        <v>82</v>
      </c>
      <c r="O94" s="61" t="s">
        <v>83</v>
      </c>
      <c r="P94" s="61" t="s">
        <v>84</v>
      </c>
      <c r="Q94" s="61" t="s">
        <v>89</v>
      </c>
      <c r="R94" s="61" t="s">
        <v>90</v>
      </c>
      <c r="S94" s="63"/>
      <c r="T94" s="61" t="s">
        <v>91</v>
      </c>
      <c r="U94" s="61" t="s">
        <v>92</v>
      </c>
      <c r="V94" s="61" t="s">
        <v>93</v>
      </c>
      <c r="W94" s="61" t="s">
        <v>94</v>
      </c>
      <c r="X94" s="61" t="s">
        <v>95</v>
      </c>
      <c r="Y94" s="64"/>
    </row>
    <row r="95" spans="1:27" ht="29.15" x14ac:dyDescent="0.4">
      <c r="B95" s="29"/>
      <c r="G95" s="37" t="s">
        <v>57</v>
      </c>
      <c r="H95" s="37" t="s">
        <v>57</v>
      </c>
      <c r="I95" s="37" t="s">
        <v>57</v>
      </c>
      <c r="J95" s="37" t="s">
        <v>57</v>
      </c>
      <c r="K95" s="37" t="s">
        <v>57</v>
      </c>
      <c r="M95" s="37" t="s">
        <v>57</v>
      </c>
      <c r="N95" s="37" t="s">
        <v>57</v>
      </c>
      <c r="O95" s="37" t="s">
        <v>57</v>
      </c>
      <c r="P95" s="37" t="s">
        <v>57</v>
      </c>
      <c r="Q95" s="37" t="s">
        <v>57</v>
      </c>
      <c r="R95" s="37" t="s">
        <v>57</v>
      </c>
      <c r="T95" s="37" t="s">
        <v>57</v>
      </c>
      <c r="U95" s="37" t="s">
        <v>57</v>
      </c>
      <c r="V95" s="37" t="s">
        <v>57</v>
      </c>
      <c r="W95" s="37" t="s">
        <v>57</v>
      </c>
      <c r="X95" s="37" t="s">
        <v>57</v>
      </c>
    </row>
    <row r="96" spans="1:27" x14ac:dyDescent="0.4">
      <c r="B96" s="23" t="s">
        <v>71</v>
      </c>
      <c r="G96" s="65" t="s">
        <v>107</v>
      </c>
      <c r="H96" s="66" t="s">
        <v>59</v>
      </c>
      <c r="I96" s="66" t="s">
        <v>68</v>
      </c>
      <c r="J96" s="66" t="s">
        <v>69</v>
      </c>
      <c r="K96" s="66" t="s">
        <v>70</v>
      </c>
      <c r="M96" s="39" t="s">
        <v>60</v>
      </c>
      <c r="N96" s="40" t="s">
        <v>61</v>
      </c>
      <c r="O96" s="41" t="s">
        <v>62</v>
      </c>
      <c r="P96" s="42" t="s">
        <v>63</v>
      </c>
      <c r="Q96" s="43" t="s">
        <v>64</v>
      </c>
      <c r="R96" s="44" t="s">
        <v>65</v>
      </c>
      <c r="T96" s="67" t="s">
        <v>108</v>
      </c>
      <c r="U96" s="67" t="s">
        <v>109</v>
      </c>
      <c r="V96" s="67" t="s">
        <v>110</v>
      </c>
      <c r="W96" s="67" t="s">
        <v>111</v>
      </c>
      <c r="X96" s="67" t="s">
        <v>112</v>
      </c>
    </row>
    <row r="97" spans="1:27" ht="15" customHeight="1" x14ac:dyDescent="0.4">
      <c r="A97" s="54" t="s">
        <v>13</v>
      </c>
      <c r="B97" s="94" t="s">
        <v>10</v>
      </c>
      <c r="C97" s="94"/>
      <c r="D97" s="94"/>
      <c r="E97" s="94"/>
      <c r="G97" s="49">
        <f>O50</f>
        <v>4000</v>
      </c>
      <c r="H97" s="68">
        <f t="shared" ref="H97:H107" si="22">SUM(P50:R50)</f>
        <v>3999</v>
      </c>
      <c r="I97" s="68">
        <f t="shared" ref="I97:I107" si="23">SUM(Q50:S50)</f>
        <v>3999</v>
      </c>
      <c r="J97" s="68">
        <f t="shared" ref="J97:J107" si="24">SUM(R50:T50)</f>
        <v>3999</v>
      </c>
      <c r="K97" s="68">
        <f t="shared" ref="K97:K107" si="25">SUM(S50:U50)</f>
        <v>3999</v>
      </c>
      <c r="M97" s="49">
        <f t="shared" ref="M97:R97" si="26">P50</f>
        <v>1333</v>
      </c>
      <c r="N97" s="49">
        <f t="shared" si="26"/>
        <v>1333</v>
      </c>
      <c r="O97" s="49">
        <f t="shared" si="26"/>
        <v>1333</v>
      </c>
      <c r="P97" s="49">
        <f t="shared" si="26"/>
        <v>1333</v>
      </c>
      <c r="Q97" s="49">
        <f t="shared" si="26"/>
        <v>1333</v>
      </c>
      <c r="R97" s="49">
        <f t="shared" si="26"/>
        <v>1333</v>
      </c>
      <c r="T97" s="68">
        <f>SUM(P50:Q50)</f>
        <v>2666</v>
      </c>
      <c r="U97" s="68">
        <f t="shared" ref="U97:X107" si="27">SUM(Q50:R50)</f>
        <v>2666</v>
      </c>
      <c r="V97" s="68">
        <f t="shared" si="27"/>
        <v>2666</v>
      </c>
      <c r="W97" s="68">
        <f t="shared" si="27"/>
        <v>2666</v>
      </c>
      <c r="X97" s="68">
        <f t="shared" si="27"/>
        <v>2666</v>
      </c>
    </row>
    <row r="98" spans="1:27" ht="15" customHeight="1" x14ac:dyDescent="0.4">
      <c r="A98" s="54" t="s">
        <v>14</v>
      </c>
      <c r="B98" s="94" t="s">
        <v>11</v>
      </c>
      <c r="C98" s="94"/>
      <c r="D98" s="94"/>
      <c r="E98" s="94"/>
      <c r="G98" s="49">
        <f t="shared" ref="G98:G107" si="28">O51</f>
        <v>3000</v>
      </c>
      <c r="H98" s="68">
        <f t="shared" si="22"/>
        <v>3000</v>
      </c>
      <c r="I98" s="68">
        <f t="shared" si="23"/>
        <v>3000</v>
      </c>
      <c r="J98" s="68">
        <f t="shared" si="24"/>
        <v>3000</v>
      </c>
      <c r="K98" s="68">
        <f t="shared" si="25"/>
        <v>3000</v>
      </c>
      <c r="M98" s="49">
        <f t="shared" ref="M98:M107" si="29">P51</f>
        <v>1000</v>
      </c>
      <c r="N98" s="49">
        <f t="shared" ref="N98:N107" si="30">Q51</f>
        <v>1000</v>
      </c>
      <c r="O98" s="49">
        <f t="shared" ref="O98:O107" si="31">R51</f>
        <v>1000</v>
      </c>
      <c r="P98" s="49">
        <f t="shared" ref="P98:P107" si="32">S51</f>
        <v>1000</v>
      </c>
      <c r="Q98" s="49">
        <f t="shared" ref="Q98:Q107" si="33">T51</f>
        <v>1000</v>
      </c>
      <c r="R98" s="49">
        <f t="shared" ref="R98:R107" si="34">U51</f>
        <v>1000</v>
      </c>
      <c r="T98" s="68">
        <f t="shared" ref="T98:T107" si="35">SUM(P51:Q51)</f>
        <v>2000</v>
      </c>
      <c r="U98" s="68">
        <f t="shared" si="27"/>
        <v>2000</v>
      </c>
      <c r="V98" s="68">
        <f t="shared" si="27"/>
        <v>2000</v>
      </c>
      <c r="W98" s="68">
        <f t="shared" si="27"/>
        <v>2000</v>
      </c>
      <c r="X98" s="68">
        <f t="shared" si="27"/>
        <v>2000</v>
      </c>
    </row>
    <row r="99" spans="1:27" ht="15" customHeight="1" x14ac:dyDescent="0.4">
      <c r="A99" s="54" t="s">
        <v>15</v>
      </c>
      <c r="B99" s="94" t="s">
        <v>12</v>
      </c>
      <c r="C99" s="94"/>
      <c r="D99" s="94"/>
      <c r="E99" s="94"/>
      <c r="G99" s="49">
        <f t="shared" si="28"/>
        <v>0</v>
      </c>
      <c r="H99" s="68">
        <f t="shared" si="22"/>
        <v>0</v>
      </c>
      <c r="I99" s="68">
        <f t="shared" si="23"/>
        <v>0</v>
      </c>
      <c r="J99" s="68">
        <f t="shared" si="24"/>
        <v>0</v>
      </c>
      <c r="K99" s="68">
        <f t="shared" si="25"/>
        <v>0</v>
      </c>
      <c r="M99" s="49">
        <f t="shared" si="29"/>
        <v>0</v>
      </c>
      <c r="N99" s="49">
        <f t="shared" si="30"/>
        <v>0</v>
      </c>
      <c r="O99" s="49">
        <f t="shared" si="31"/>
        <v>0</v>
      </c>
      <c r="P99" s="49">
        <f t="shared" si="32"/>
        <v>0</v>
      </c>
      <c r="Q99" s="49">
        <f t="shared" si="33"/>
        <v>0</v>
      </c>
      <c r="R99" s="49">
        <f t="shared" si="34"/>
        <v>0</v>
      </c>
      <c r="T99" s="68">
        <f t="shared" si="35"/>
        <v>0</v>
      </c>
      <c r="U99" s="68">
        <f t="shared" si="27"/>
        <v>0</v>
      </c>
      <c r="V99" s="68">
        <f t="shared" si="27"/>
        <v>0</v>
      </c>
      <c r="W99" s="68">
        <f t="shared" si="27"/>
        <v>0</v>
      </c>
      <c r="X99" s="68">
        <f t="shared" si="27"/>
        <v>0</v>
      </c>
    </row>
    <row r="100" spans="1:27" ht="15" customHeight="1" x14ac:dyDescent="0.4">
      <c r="A100" s="54" t="s">
        <v>16</v>
      </c>
      <c r="B100" s="94" t="s">
        <v>18</v>
      </c>
      <c r="C100" s="94"/>
      <c r="D100" s="94"/>
      <c r="E100" s="94"/>
      <c r="G100" s="49">
        <f t="shared" si="28"/>
        <v>0</v>
      </c>
      <c r="H100" s="68">
        <f t="shared" si="22"/>
        <v>0</v>
      </c>
      <c r="I100" s="68">
        <f t="shared" si="23"/>
        <v>0</v>
      </c>
      <c r="J100" s="68">
        <f t="shared" si="24"/>
        <v>0</v>
      </c>
      <c r="K100" s="68">
        <f t="shared" si="25"/>
        <v>0</v>
      </c>
      <c r="M100" s="49">
        <f t="shared" si="29"/>
        <v>0</v>
      </c>
      <c r="N100" s="49">
        <f t="shared" si="30"/>
        <v>0</v>
      </c>
      <c r="O100" s="49">
        <f t="shared" si="31"/>
        <v>0</v>
      </c>
      <c r="P100" s="49">
        <f t="shared" si="32"/>
        <v>0</v>
      </c>
      <c r="Q100" s="49">
        <f t="shared" si="33"/>
        <v>0</v>
      </c>
      <c r="R100" s="49">
        <f t="shared" si="34"/>
        <v>0</v>
      </c>
      <c r="T100" s="68">
        <f t="shared" si="35"/>
        <v>0</v>
      </c>
      <c r="U100" s="68">
        <f t="shared" si="27"/>
        <v>0</v>
      </c>
      <c r="V100" s="68">
        <f t="shared" si="27"/>
        <v>0</v>
      </c>
      <c r="W100" s="68">
        <f t="shared" si="27"/>
        <v>0</v>
      </c>
      <c r="X100" s="68">
        <f t="shared" si="27"/>
        <v>0</v>
      </c>
    </row>
    <row r="101" spans="1:27" ht="15" customHeight="1" x14ac:dyDescent="0.4">
      <c r="A101" s="54" t="s">
        <v>17</v>
      </c>
      <c r="B101" s="94" t="s">
        <v>19</v>
      </c>
      <c r="C101" s="94"/>
      <c r="D101" s="94"/>
      <c r="E101" s="94"/>
      <c r="G101" s="49">
        <f t="shared" si="28"/>
        <v>0</v>
      </c>
      <c r="H101" s="68">
        <f t="shared" si="22"/>
        <v>0</v>
      </c>
      <c r="I101" s="68">
        <f t="shared" si="23"/>
        <v>0</v>
      </c>
      <c r="J101" s="68">
        <f t="shared" si="24"/>
        <v>0</v>
      </c>
      <c r="K101" s="68">
        <f t="shared" si="25"/>
        <v>0</v>
      </c>
      <c r="M101" s="49">
        <f t="shared" si="29"/>
        <v>0</v>
      </c>
      <c r="N101" s="49">
        <f t="shared" si="30"/>
        <v>0</v>
      </c>
      <c r="O101" s="49">
        <f t="shared" si="31"/>
        <v>0</v>
      </c>
      <c r="P101" s="49">
        <f t="shared" si="32"/>
        <v>0</v>
      </c>
      <c r="Q101" s="49">
        <f t="shared" si="33"/>
        <v>0</v>
      </c>
      <c r="R101" s="49">
        <f t="shared" si="34"/>
        <v>0</v>
      </c>
      <c r="T101" s="68">
        <f t="shared" si="35"/>
        <v>0</v>
      </c>
      <c r="U101" s="68">
        <f t="shared" si="27"/>
        <v>0</v>
      </c>
      <c r="V101" s="68">
        <f t="shared" si="27"/>
        <v>0</v>
      </c>
      <c r="W101" s="68">
        <f t="shared" si="27"/>
        <v>0</v>
      </c>
      <c r="X101" s="68">
        <f t="shared" si="27"/>
        <v>0</v>
      </c>
    </row>
    <row r="102" spans="1:27" ht="15" customHeight="1" x14ac:dyDescent="0.4">
      <c r="A102" s="54" t="s">
        <v>20</v>
      </c>
      <c r="B102" s="94" t="s">
        <v>21</v>
      </c>
      <c r="C102" s="94"/>
      <c r="D102" s="94"/>
      <c r="E102" s="94"/>
      <c r="G102" s="49">
        <f t="shared" si="28"/>
        <v>0</v>
      </c>
      <c r="H102" s="68">
        <f t="shared" si="22"/>
        <v>0</v>
      </c>
      <c r="I102" s="68">
        <f t="shared" si="23"/>
        <v>0</v>
      </c>
      <c r="J102" s="68">
        <f t="shared" si="24"/>
        <v>0</v>
      </c>
      <c r="K102" s="68">
        <f t="shared" si="25"/>
        <v>0</v>
      </c>
      <c r="M102" s="49">
        <f t="shared" si="29"/>
        <v>0</v>
      </c>
      <c r="N102" s="49">
        <f t="shared" si="30"/>
        <v>0</v>
      </c>
      <c r="O102" s="49">
        <f t="shared" si="31"/>
        <v>0</v>
      </c>
      <c r="P102" s="49">
        <f t="shared" si="32"/>
        <v>0</v>
      </c>
      <c r="Q102" s="49">
        <f t="shared" si="33"/>
        <v>0</v>
      </c>
      <c r="R102" s="49">
        <f t="shared" si="34"/>
        <v>0</v>
      </c>
      <c r="T102" s="68">
        <f t="shared" si="35"/>
        <v>0</v>
      </c>
      <c r="U102" s="68">
        <f t="shared" si="27"/>
        <v>0</v>
      </c>
      <c r="V102" s="68">
        <f t="shared" si="27"/>
        <v>0</v>
      </c>
      <c r="W102" s="68">
        <f t="shared" si="27"/>
        <v>0</v>
      </c>
      <c r="X102" s="68">
        <f t="shared" si="27"/>
        <v>0</v>
      </c>
    </row>
    <row r="103" spans="1:27" ht="15" customHeight="1" x14ac:dyDescent="0.4">
      <c r="A103" s="54" t="s">
        <v>22</v>
      </c>
      <c r="B103" s="94" t="s">
        <v>34</v>
      </c>
      <c r="C103" s="94"/>
      <c r="D103" s="94"/>
      <c r="E103" s="94"/>
      <c r="G103" s="49">
        <f t="shared" si="28"/>
        <v>0</v>
      </c>
      <c r="H103" s="68">
        <f t="shared" si="22"/>
        <v>0</v>
      </c>
      <c r="I103" s="68">
        <f t="shared" si="23"/>
        <v>0</v>
      </c>
      <c r="J103" s="68">
        <f t="shared" si="24"/>
        <v>0</v>
      </c>
      <c r="K103" s="68">
        <f t="shared" si="25"/>
        <v>0</v>
      </c>
      <c r="M103" s="49">
        <f t="shared" si="29"/>
        <v>0</v>
      </c>
      <c r="N103" s="49">
        <f t="shared" si="30"/>
        <v>0</v>
      </c>
      <c r="O103" s="49">
        <f t="shared" si="31"/>
        <v>0</v>
      </c>
      <c r="P103" s="49">
        <f t="shared" si="32"/>
        <v>0</v>
      </c>
      <c r="Q103" s="49">
        <f t="shared" si="33"/>
        <v>0</v>
      </c>
      <c r="R103" s="49">
        <f t="shared" si="34"/>
        <v>0</v>
      </c>
      <c r="T103" s="68">
        <f t="shared" si="35"/>
        <v>0</v>
      </c>
      <c r="U103" s="68">
        <f t="shared" si="27"/>
        <v>0</v>
      </c>
      <c r="V103" s="68">
        <f t="shared" si="27"/>
        <v>0</v>
      </c>
      <c r="W103" s="68">
        <f t="shared" si="27"/>
        <v>0</v>
      </c>
      <c r="X103" s="68">
        <f t="shared" si="27"/>
        <v>0</v>
      </c>
    </row>
    <row r="104" spans="1:27" ht="15" customHeight="1" x14ac:dyDescent="0.4">
      <c r="A104" s="54" t="s">
        <v>23</v>
      </c>
      <c r="B104" s="94" t="s">
        <v>28</v>
      </c>
      <c r="C104" s="94"/>
      <c r="D104" s="94"/>
      <c r="E104" s="94"/>
      <c r="G104" s="49">
        <f t="shared" si="28"/>
        <v>0</v>
      </c>
      <c r="H104" s="68">
        <f t="shared" si="22"/>
        <v>0</v>
      </c>
      <c r="I104" s="68">
        <f t="shared" si="23"/>
        <v>0</v>
      </c>
      <c r="J104" s="68">
        <f t="shared" si="24"/>
        <v>0</v>
      </c>
      <c r="K104" s="68">
        <f t="shared" si="25"/>
        <v>0</v>
      </c>
      <c r="M104" s="49">
        <f t="shared" si="29"/>
        <v>0</v>
      </c>
      <c r="N104" s="49">
        <f t="shared" si="30"/>
        <v>0</v>
      </c>
      <c r="O104" s="49">
        <f t="shared" si="31"/>
        <v>0</v>
      </c>
      <c r="P104" s="49">
        <f t="shared" si="32"/>
        <v>0</v>
      </c>
      <c r="Q104" s="49">
        <f t="shared" si="33"/>
        <v>0</v>
      </c>
      <c r="R104" s="49">
        <f t="shared" si="34"/>
        <v>0</v>
      </c>
      <c r="T104" s="68">
        <f t="shared" si="35"/>
        <v>0</v>
      </c>
      <c r="U104" s="68">
        <f t="shared" si="27"/>
        <v>0</v>
      </c>
      <c r="V104" s="68">
        <f t="shared" si="27"/>
        <v>0</v>
      </c>
      <c r="W104" s="68">
        <f t="shared" si="27"/>
        <v>0</v>
      </c>
      <c r="X104" s="68">
        <f t="shared" si="27"/>
        <v>0</v>
      </c>
    </row>
    <row r="105" spans="1:27" ht="15" customHeight="1" x14ac:dyDescent="0.4">
      <c r="A105" s="54" t="s">
        <v>24</v>
      </c>
      <c r="B105" s="94" t="s">
        <v>27</v>
      </c>
      <c r="C105" s="94"/>
      <c r="D105" s="94"/>
      <c r="E105" s="94"/>
      <c r="G105" s="49">
        <f t="shared" si="28"/>
        <v>0</v>
      </c>
      <c r="H105" s="68">
        <f t="shared" si="22"/>
        <v>0</v>
      </c>
      <c r="I105" s="68">
        <f t="shared" si="23"/>
        <v>0</v>
      </c>
      <c r="J105" s="68">
        <f t="shared" si="24"/>
        <v>0</v>
      </c>
      <c r="K105" s="68">
        <f t="shared" si="25"/>
        <v>0</v>
      </c>
      <c r="M105" s="49">
        <f t="shared" si="29"/>
        <v>0</v>
      </c>
      <c r="N105" s="49">
        <f t="shared" si="30"/>
        <v>0</v>
      </c>
      <c r="O105" s="49">
        <f t="shared" si="31"/>
        <v>0</v>
      </c>
      <c r="P105" s="49">
        <f t="shared" si="32"/>
        <v>0</v>
      </c>
      <c r="Q105" s="49">
        <f t="shared" si="33"/>
        <v>0</v>
      </c>
      <c r="R105" s="49">
        <f t="shared" si="34"/>
        <v>0</v>
      </c>
      <c r="T105" s="68">
        <f t="shared" si="35"/>
        <v>0</v>
      </c>
      <c r="U105" s="68">
        <f t="shared" si="27"/>
        <v>0</v>
      </c>
      <c r="V105" s="68">
        <f t="shared" si="27"/>
        <v>0</v>
      </c>
      <c r="W105" s="68">
        <f t="shared" si="27"/>
        <v>0</v>
      </c>
      <c r="X105" s="68">
        <f t="shared" si="27"/>
        <v>0</v>
      </c>
    </row>
    <row r="106" spans="1:27" ht="15" customHeight="1" x14ac:dyDescent="0.4">
      <c r="A106" s="54" t="s">
        <v>25</v>
      </c>
      <c r="B106" s="94" t="s">
        <v>41</v>
      </c>
      <c r="C106" s="94"/>
      <c r="D106" s="94"/>
      <c r="E106" s="94"/>
      <c r="G106" s="49">
        <f t="shared" si="28"/>
        <v>0</v>
      </c>
      <c r="H106" s="68">
        <f t="shared" si="22"/>
        <v>0</v>
      </c>
      <c r="I106" s="68">
        <f t="shared" si="23"/>
        <v>0</v>
      </c>
      <c r="J106" s="68">
        <f t="shared" si="24"/>
        <v>0</v>
      </c>
      <c r="K106" s="68">
        <f t="shared" si="25"/>
        <v>0</v>
      </c>
      <c r="M106" s="49">
        <f t="shared" si="29"/>
        <v>0</v>
      </c>
      <c r="N106" s="49">
        <f t="shared" si="30"/>
        <v>0</v>
      </c>
      <c r="O106" s="49">
        <f t="shared" si="31"/>
        <v>0</v>
      </c>
      <c r="P106" s="49">
        <f t="shared" si="32"/>
        <v>0</v>
      </c>
      <c r="Q106" s="49">
        <f t="shared" si="33"/>
        <v>0</v>
      </c>
      <c r="R106" s="49">
        <f t="shared" si="34"/>
        <v>0</v>
      </c>
      <c r="T106" s="68">
        <f t="shared" si="35"/>
        <v>0</v>
      </c>
      <c r="U106" s="68">
        <f t="shared" si="27"/>
        <v>0</v>
      </c>
      <c r="V106" s="68">
        <f t="shared" si="27"/>
        <v>0</v>
      </c>
      <c r="W106" s="68">
        <f t="shared" si="27"/>
        <v>0</v>
      </c>
      <c r="X106" s="68">
        <f t="shared" si="27"/>
        <v>0</v>
      </c>
    </row>
    <row r="107" spans="1:27" ht="15" customHeight="1" x14ac:dyDescent="0.4">
      <c r="A107" s="54" t="s">
        <v>40</v>
      </c>
      <c r="B107" s="94" t="s">
        <v>26</v>
      </c>
      <c r="C107" s="94"/>
      <c r="D107" s="94"/>
      <c r="E107" s="94"/>
      <c r="G107" s="49">
        <f t="shared" si="28"/>
        <v>0</v>
      </c>
      <c r="H107" s="68">
        <f t="shared" si="22"/>
        <v>0</v>
      </c>
      <c r="I107" s="68">
        <f t="shared" si="23"/>
        <v>0</v>
      </c>
      <c r="J107" s="68">
        <f t="shared" si="24"/>
        <v>0</v>
      </c>
      <c r="K107" s="68">
        <f t="shared" si="25"/>
        <v>0</v>
      </c>
      <c r="M107" s="49">
        <f t="shared" si="29"/>
        <v>0</v>
      </c>
      <c r="N107" s="49">
        <f t="shared" si="30"/>
        <v>0</v>
      </c>
      <c r="O107" s="49">
        <f t="shared" si="31"/>
        <v>0</v>
      </c>
      <c r="P107" s="49">
        <f t="shared" si="32"/>
        <v>0</v>
      </c>
      <c r="Q107" s="49">
        <f t="shared" si="33"/>
        <v>0</v>
      </c>
      <c r="R107" s="49">
        <f t="shared" si="34"/>
        <v>0</v>
      </c>
      <c r="T107" s="68">
        <f t="shared" si="35"/>
        <v>0</v>
      </c>
      <c r="U107" s="68">
        <f t="shared" si="27"/>
        <v>0</v>
      </c>
      <c r="V107" s="68">
        <f t="shared" si="27"/>
        <v>0</v>
      </c>
      <c r="W107" s="68">
        <f t="shared" si="27"/>
        <v>0</v>
      </c>
      <c r="X107" s="68">
        <f t="shared" si="27"/>
        <v>0</v>
      </c>
    </row>
    <row r="108" spans="1:27" x14ac:dyDescent="0.4">
      <c r="G108" s="50"/>
      <c r="H108" s="69"/>
      <c r="I108" s="69"/>
      <c r="J108" s="69"/>
      <c r="K108" s="69"/>
      <c r="T108" s="69"/>
      <c r="U108" s="69"/>
      <c r="V108" s="69"/>
      <c r="W108" s="69"/>
      <c r="X108" s="69"/>
    </row>
    <row r="109" spans="1:27" x14ac:dyDescent="0.4">
      <c r="B109" s="23" t="s">
        <v>105</v>
      </c>
      <c r="G109" s="70">
        <f>SUM(G97:G107)</f>
        <v>7000</v>
      </c>
      <c r="H109" s="70">
        <f t="shared" ref="H109:X109" si="36">SUM(H97:H107)</f>
        <v>6999</v>
      </c>
      <c r="I109" s="70">
        <f t="shared" si="36"/>
        <v>6999</v>
      </c>
      <c r="J109" s="70">
        <f t="shared" si="36"/>
        <v>6999</v>
      </c>
      <c r="K109" s="70">
        <f t="shared" si="36"/>
        <v>6999</v>
      </c>
      <c r="M109" s="70">
        <f t="shared" si="36"/>
        <v>2333</v>
      </c>
      <c r="N109" s="70">
        <f t="shared" si="36"/>
        <v>2333</v>
      </c>
      <c r="O109" s="70">
        <f t="shared" si="36"/>
        <v>2333</v>
      </c>
      <c r="P109" s="70">
        <f t="shared" si="36"/>
        <v>2333</v>
      </c>
      <c r="Q109" s="70">
        <f t="shared" si="36"/>
        <v>2333</v>
      </c>
      <c r="R109" s="70">
        <f t="shared" si="36"/>
        <v>2333</v>
      </c>
      <c r="T109" s="70">
        <f t="shared" si="36"/>
        <v>4666</v>
      </c>
      <c r="U109" s="70">
        <f t="shared" si="36"/>
        <v>4666</v>
      </c>
      <c r="V109" s="70">
        <f t="shared" si="36"/>
        <v>4666</v>
      </c>
      <c r="W109" s="70">
        <f t="shared" si="36"/>
        <v>4666</v>
      </c>
      <c r="X109" s="70">
        <f t="shared" si="36"/>
        <v>4666</v>
      </c>
    </row>
    <row r="110" spans="1:27" x14ac:dyDescent="0.4">
      <c r="M110" s="46"/>
      <c r="N110" s="46"/>
      <c r="O110" s="46"/>
      <c r="P110" s="46"/>
      <c r="Q110" s="46"/>
      <c r="R110" s="46"/>
      <c r="S110" s="46"/>
      <c r="T110" s="46"/>
      <c r="U110" s="46"/>
      <c r="V110" s="46"/>
      <c r="W110" s="46"/>
      <c r="X110" s="46"/>
      <c r="Y110" s="46"/>
      <c r="Z110" s="46"/>
      <c r="AA110" s="46"/>
    </row>
    <row r="111" spans="1:27" x14ac:dyDescent="0.4">
      <c r="M111" s="46"/>
      <c r="N111" s="46"/>
      <c r="O111" s="46"/>
      <c r="P111" s="46"/>
      <c r="Q111" s="46"/>
      <c r="R111" s="46"/>
      <c r="S111" s="46"/>
      <c r="T111" s="46"/>
      <c r="U111" s="46"/>
      <c r="V111" s="46"/>
      <c r="W111" s="46"/>
      <c r="X111" s="46"/>
      <c r="Y111" s="46"/>
      <c r="Z111" s="46"/>
      <c r="AA111" s="46"/>
    </row>
    <row r="112" spans="1:27" ht="15.9" x14ac:dyDescent="0.45">
      <c r="B112" s="71"/>
      <c r="C112" s="72"/>
      <c r="D112" s="72"/>
      <c r="E112" s="72"/>
      <c r="F112" s="47"/>
      <c r="G112" s="51"/>
      <c r="H112" s="51"/>
      <c r="I112" s="51"/>
      <c r="J112" s="51"/>
      <c r="K112" s="51"/>
      <c r="M112" s="46"/>
      <c r="N112" s="46"/>
      <c r="O112" s="46"/>
      <c r="P112" s="46"/>
      <c r="Q112" s="46"/>
      <c r="R112" s="46"/>
      <c r="S112" s="46"/>
      <c r="T112" s="46"/>
      <c r="U112" s="46"/>
      <c r="V112" s="46"/>
      <c r="W112" s="46"/>
      <c r="X112" s="46"/>
      <c r="Y112" s="46"/>
      <c r="Z112" s="46"/>
      <c r="AA112" s="46"/>
    </row>
    <row r="113" spans="1:27" ht="20.6" x14ac:dyDescent="0.55000000000000004">
      <c r="B113" s="32" t="s">
        <v>102</v>
      </c>
      <c r="C113" s="73"/>
      <c r="D113" s="73"/>
      <c r="E113" s="73"/>
      <c r="F113" s="47"/>
      <c r="G113" s="90" t="s">
        <v>120</v>
      </c>
      <c r="H113" s="91"/>
      <c r="I113" s="91"/>
      <c r="J113" s="91"/>
      <c r="K113" s="92"/>
      <c r="M113" s="96" t="s">
        <v>118</v>
      </c>
      <c r="N113" s="97"/>
      <c r="O113" s="97"/>
      <c r="P113" s="97"/>
      <c r="Q113" s="97"/>
      <c r="R113" s="98"/>
      <c r="S113" s="46"/>
      <c r="T113" s="90" t="s">
        <v>119</v>
      </c>
      <c r="U113" s="91"/>
      <c r="V113" s="91"/>
      <c r="W113" s="91"/>
      <c r="X113" s="92"/>
      <c r="Y113" s="46"/>
      <c r="Z113" s="46"/>
      <c r="AA113" s="46"/>
    </row>
    <row r="114" spans="1:27" ht="20.6" x14ac:dyDescent="0.55000000000000004">
      <c r="B114" s="74"/>
      <c r="C114" s="72"/>
      <c r="D114" s="72"/>
      <c r="E114" s="72"/>
      <c r="F114" s="47"/>
      <c r="G114" s="61" t="s">
        <v>58</v>
      </c>
      <c r="H114" s="61" t="s">
        <v>85</v>
      </c>
      <c r="I114" s="61" t="s">
        <v>86</v>
      </c>
      <c r="J114" s="61" t="s">
        <v>87</v>
      </c>
      <c r="K114" s="61" t="s">
        <v>88</v>
      </c>
      <c r="M114" s="61" t="s">
        <v>81</v>
      </c>
      <c r="N114" s="61" t="s">
        <v>82</v>
      </c>
      <c r="O114" s="61" t="s">
        <v>83</v>
      </c>
      <c r="P114" s="61" t="s">
        <v>84</v>
      </c>
      <c r="Q114" s="61" t="s">
        <v>89</v>
      </c>
      <c r="R114" s="61" t="s">
        <v>90</v>
      </c>
      <c r="S114" s="46"/>
      <c r="T114" s="61" t="s">
        <v>91</v>
      </c>
      <c r="U114" s="61" t="s">
        <v>92</v>
      </c>
      <c r="V114" s="61" t="s">
        <v>93</v>
      </c>
      <c r="W114" s="61" t="s">
        <v>94</v>
      </c>
      <c r="X114" s="61" t="s">
        <v>95</v>
      </c>
      <c r="Y114" s="46"/>
      <c r="Z114" s="46"/>
      <c r="AA114" s="46"/>
    </row>
    <row r="115" spans="1:27" ht="15.9" x14ac:dyDescent="0.45">
      <c r="B115" s="71"/>
      <c r="C115" s="72"/>
      <c r="D115" s="72"/>
      <c r="E115" s="72"/>
      <c r="F115" s="47"/>
      <c r="G115" s="61" t="s">
        <v>107</v>
      </c>
      <c r="H115" s="66" t="s">
        <v>59</v>
      </c>
      <c r="I115" s="66" t="s">
        <v>68</v>
      </c>
      <c r="J115" s="66" t="s">
        <v>69</v>
      </c>
      <c r="K115" s="66" t="s">
        <v>70</v>
      </c>
      <c r="M115" s="39" t="s">
        <v>50</v>
      </c>
      <c r="N115" s="40" t="s">
        <v>49</v>
      </c>
      <c r="O115" s="41" t="s">
        <v>51</v>
      </c>
      <c r="P115" s="42" t="s">
        <v>52</v>
      </c>
      <c r="Q115" s="43" t="s">
        <v>53</v>
      </c>
      <c r="R115" s="44" t="s">
        <v>54</v>
      </c>
      <c r="S115" s="63"/>
      <c r="T115" s="67" t="s">
        <v>108</v>
      </c>
      <c r="U115" s="67" t="s">
        <v>109</v>
      </c>
      <c r="V115" s="67" t="s">
        <v>110</v>
      </c>
      <c r="W115" s="67" t="s">
        <v>111</v>
      </c>
      <c r="X115" s="67" t="s">
        <v>112</v>
      </c>
      <c r="Y115" s="46"/>
      <c r="Z115" s="46"/>
      <c r="AA115" s="46"/>
    </row>
    <row r="116" spans="1:27" ht="15.75" customHeight="1" x14ac:dyDescent="0.4">
      <c r="B116" s="101" t="s">
        <v>124</v>
      </c>
      <c r="C116" s="101"/>
      <c r="D116" s="101"/>
      <c r="E116" s="59">
        <v>2020</v>
      </c>
      <c r="F116" s="47"/>
      <c r="G116" s="75">
        <f>(1-(G118/G119))</f>
        <v>0.66666666666666674</v>
      </c>
      <c r="H116" s="75">
        <f>(1-(H118/H119))</f>
        <v>0.72827160493827159</v>
      </c>
      <c r="I116" s="75">
        <f t="shared" ref="I116:K116" si="37">(1-(I118/I119))</f>
        <v>0.5</v>
      </c>
      <c r="J116" s="75">
        <f t="shared" si="37"/>
        <v>0.3595505617977528</v>
      </c>
      <c r="K116" s="75">
        <f t="shared" si="37"/>
        <v>0.19354838709677424</v>
      </c>
      <c r="M116" s="75">
        <f t="shared" ref="M116:R116" si="38">(1-(M118/M119))</f>
        <v>0.99962962962962965</v>
      </c>
      <c r="N116" s="75">
        <f t="shared" si="38"/>
        <v>0.61538461538461542</v>
      </c>
      <c r="O116" s="75">
        <f t="shared" si="38"/>
        <v>0.5714285714285714</v>
      </c>
      <c r="P116" s="75">
        <f t="shared" si="38"/>
        <v>0.33333333333333337</v>
      </c>
      <c r="Q116" s="75">
        <f t="shared" si="38"/>
        <v>0.19354838709677424</v>
      </c>
      <c r="R116" s="75">
        <f t="shared" si="38"/>
        <v>6.25E-2</v>
      </c>
      <c r="S116" s="46"/>
      <c r="T116" s="75">
        <f t="shared" ref="T116:X116" si="39">(1-(T118/T119))</f>
        <v>0.81113207547169808</v>
      </c>
      <c r="U116" s="75">
        <f t="shared" si="39"/>
        <v>0.59259259259259256</v>
      </c>
      <c r="V116" s="75">
        <f t="shared" si="39"/>
        <v>0.44827586206896552</v>
      </c>
      <c r="W116" s="75">
        <f t="shared" si="39"/>
        <v>0.26229508196721307</v>
      </c>
      <c r="X116" s="75">
        <f t="shared" si="39"/>
        <v>0.12698412698412698</v>
      </c>
      <c r="Y116" s="46"/>
      <c r="Z116" s="46"/>
      <c r="AA116" s="46"/>
    </row>
    <row r="117" spans="1:27" ht="15.75" customHeight="1" x14ac:dyDescent="0.4">
      <c r="B117" s="101" t="s">
        <v>125</v>
      </c>
      <c r="C117" s="101"/>
      <c r="D117" s="101"/>
      <c r="E117" s="59">
        <v>2020</v>
      </c>
      <c r="F117" s="47"/>
      <c r="G117" s="49">
        <f>G118-G119</f>
        <v>-6000</v>
      </c>
      <c r="H117" s="49">
        <f>H118-H119</f>
        <v>-5899</v>
      </c>
      <c r="I117" s="49">
        <f t="shared" ref="I117:M117" si="40">I118-I119</f>
        <v>-4200</v>
      </c>
      <c r="J117" s="49">
        <f t="shared" si="40"/>
        <v>-3200</v>
      </c>
      <c r="K117" s="49">
        <f t="shared" si="40"/>
        <v>-1800</v>
      </c>
      <c r="M117" s="49">
        <f t="shared" si="40"/>
        <v>-2699</v>
      </c>
      <c r="N117" s="49">
        <f t="shared" ref="N117" si="41">N118-N119</f>
        <v>-1600</v>
      </c>
      <c r="O117" s="49">
        <f t="shared" ref="O117" si="42">O118-O119</f>
        <v>-1600</v>
      </c>
      <c r="P117" s="49">
        <f t="shared" ref="P117" si="43">P118-P119</f>
        <v>-1000</v>
      </c>
      <c r="Q117" s="49">
        <f t="shared" ref="Q117" si="44">Q118-Q119</f>
        <v>-600</v>
      </c>
      <c r="R117" s="49">
        <f t="shared" ref="R117:T117" si="45">R118-R119</f>
        <v>-200</v>
      </c>
      <c r="S117" s="46"/>
      <c r="T117" s="49">
        <f t="shared" si="45"/>
        <v>-4299</v>
      </c>
      <c r="U117" s="49">
        <f t="shared" ref="U117" si="46">U118-U119</f>
        <v>-3200</v>
      </c>
      <c r="V117" s="49">
        <f t="shared" ref="V117" si="47">V118-V119</f>
        <v>-2600</v>
      </c>
      <c r="W117" s="49">
        <f t="shared" ref="W117" si="48">W118-W119</f>
        <v>-1600</v>
      </c>
      <c r="X117" s="49">
        <f t="shared" ref="X117" si="49">X118-X119</f>
        <v>-800</v>
      </c>
      <c r="Y117" s="46"/>
      <c r="Z117" s="46"/>
      <c r="AA117" s="46"/>
    </row>
    <row r="118" spans="1:27" ht="15.75" customHeight="1" x14ac:dyDescent="0.4">
      <c r="B118" s="101" t="s">
        <v>103</v>
      </c>
      <c r="C118" s="101"/>
      <c r="D118" s="101"/>
      <c r="E118" s="59">
        <v>2020</v>
      </c>
      <c r="F118" s="47"/>
      <c r="G118" s="76">
        <f>G32</f>
        <v>3000</v>
      </c>
      <c r="H118" s="76">
        <f>SUM(H32:J32)</f>
        <v>2201</v>
      </c>
      <c r="I118" s="76">
        <f t="shared" ref="I118:K118" si="50">SUM(I32:K32)</f>
        <v>4200</v>
      </c>
      <c r="J118" s="76">
        <f t="shared" si="50"/>
        <v>5700</v>
      </c>
      <c r="K118" s="76">
        <f t="shared" si="50"/>
        <v>7500</v>
      </c>
      <c r="M118" s="77">
        <f>H32</f>
        <v>1</v>
      </c>
      <c r="N118" s="77">
        <f t="shared" ref="N118:R118" si="51">I32</f>
        <v>1000</v>
      </c>
      <c r="O118" s="77">
        <f t="shared" si="51"/>
        <v>1200</v>
      </c>
      <c r="P118" s="77">
        <f t="shared" si="51"/>
        <v>2000</v>
      </c>
      <c r="Q118" s="77">
        <f t="shared" si="51"/>
        <v>2500</v>
      </c>
      <c r="R118" s="77">
        <f t="shared" si="51"/>
        <v>3000</v>
      </c>
      <c r="S118" s="46"/>
      <c r="T118" s="77">
        <f>SUM(H32:I32)</f>
        <v>1001</v>
      </c>
      <c r="U118" s="77">
        <f t="shared" ref="U118:X118" si="52">SUM(I32:J32)</f>
        <v>2200</v>
      </c>
      <c r="V118" s="77">
        <f t="shared" si="52"/>
        <v>3200</v>
      </c>
      <c r="W118" s="77">
        <f t="shared" si="52"/>
        <v>4500</v>
      </c>
      <c r="X118" s="77">
        <f t="shared" si="52"/>
        <v>5500</v>
      </c>
      <c r="Y118" s="46"/>
      <c r="Z118" s="46"/>
      <c r="AA118" s="46"/>
    </row>
    <row r="119" spans="1:27" ht="15.75" customHeight="1" x14ac:dyDescent="0.4">
      <c r="B119" s="101" t="s">
        <v>104</v>
      </c>
      <c r="C119" s="101"/>
      <c r="D119" s="101"/>
      <c r="E119" s="59">
        <v>2019</v>
      </c>
      <c r="F119" s="47"/>
      <c r="G119" s="76">
        <f>O32</f>
        <v>9000</v>
      </c>
      <c r="H119" s="76">
        <f>SUM(P32:R32)</f>
        <v>8100</v>
      </c>
      <c r="I119" s="76">
        <f t="shared" ref="I119:K119" si="53">SUM(Q32:S32)</f>
        <v>8400</v>
      </c>
      <c r="J119" s="76">
        <f t="shared" si="53"/>
        <v>8900</v>
      </c>
      <c r="K119" s="76">
        <f t="shared" si="53"/>
        <v>9300</v>
      </c>
      <c r="M119" s="77">
        <f>P32</f>
        <v>2700</v>
      </c>
      <c r="N119" s="77">
        <f t="shared" ref="N119:R119" si="54">Q32</f>
        <v>2600</v>
      </c>
      <c r="O119" s="77">
        <f t="shared" si="54"/>
        <v>2800</v>
      </c>
      <c r="P119" s="77">
        <f t="shared" si="54"/>
        <v>3000</v>
      </c>
      <c r="Q119" s="77">
        <f t="shared" si="54"/>
        <v>3100</v>
      </c>
      <c r="R119" s="77">
        <f t="shared" si="54"/>
        <v>3200</v>
      </c>
      <c r="S119" s="46"/>
      <c r="T119" s="77">
        <f>SUM(P32:Q32)</f>
        <v>5300</v>
      </c>
      <c r="U119" s="77">
        <f t="shared" ref="U119:X119" si="55">SUM(Q32:R32)</f>
        <v>5400</v>
      </c>
      <c r="V119" s="77">
        <f t="shared" si="55"/>
        <v>5800</v>
      </c>
      <c r="W119" s="77">
        <f t="shared" si="55"/>
        <v>6100</v>
      </c>
      <c r="X119" s="77">
        <f t="shared" si="55"/>
        <v>6300</v>
      </c>
      <c r="Y119" s="46"/>
      <c r="Z119" s="46"/>
      <c r="AA119" s="46"/>
    </row>
    <row r="120" spans="1:27" ht="15.9" x14ac:dyDescent="0.45">
      <c r="B120" s="71"/>
      <c r="C120" s="72"/>
      <c r="D120" s="72"/>
      <c r="E120" s="72"/>
      <c r="F120" s="47"/>
      <c r="G120" s="51"/>
      <c r="H120" s="51"/>
      <c r="I120" s="51"/>
      <c r="J120" s="51"/>
      <c r="K120" s="51"/>
      <c r="M120" s="46"/>
      <c r="N120" s="46"/>
      <c r="O120" s="46"/>
      <c r="P120" s="46"/>
      <c r="Q120" s="46"/>
      <c r="R120" s="46"/>
      <c r="S120" s="46"/>
      <c r="T120" s="46"/>
      <c r="U120" s="46"/>
      <c r="V120" s="46"/>
      <c r="W120" s="46"/>
      <c r="X120" s="46"/>
      <c r="Y120" s="46"/>
      <c r="Z120" s="46"/>
      <c r="AA120" s="46"/>
    </row>
    <row r="121" spans="1:27" ht="17.25" customHeight="1" x14ac:dyDescent="0.45">
      <c r="B121" s="102" t="s">
        <v>96</v>
      </c>
      <c r="C121" s="102"/>
      <c r="D121" s="102"/>
      <c r="E121" s="78">
        <v>2020</v>
      </c>
      <c r="F121" s="47"/>
      <c r="G121" s="79">
        <f>IF(G116&gt;0.8,0.75,IF(AND(G116&lt;=0.8,G116&gt;0.6),0.5,IF(AND(G116&lt;=0.6,G116&gt;0.4),0.25,0)))</f>
        <v>0.5</v>
      </c>
      <c r="H121" s="79">
        <f>IF(H116&gt;0.8,0.75,IF(AND(H116&lt;=0.8,H116&gt;0.6),0.5,IF(AND(H116&lt;=0.6,H116&gt;0.4),0.25,0)))</f>
        <v>0.5</v>
      </c>
      <c r="I121" s="79">
        <f t="shared" ref="I121:M121" si="56">IF(I116&gt;0.8,0.75,IF(AND(I116&lt;=0.8,I116&gt;0.6),0.5,IF(AND(I116&lt;=0.6,I116&gt;0.4),0.25,0)))</f>
        <v>0.25</v>
      </c>
      <c r="J121" s="79">
        <f t="shared" si="56"/>
        <v>0</v>
      </c>
      <c r="K121" s="79">
        <f t="shared" si="56"/>
        <v>0</v>
      </c>
      <c r="M121" s="79">
        <f t="shared" si="56"/>
        <v>0.75</v>
      </c>
      <c r="N121" s="79">
        <f t="shared" ref="N121:T121" si="57">IF(N116&gt;0.8,0.75,IF(AND(N116&lt;=0.8,N116&gt;0.6),0.5,IF(AND(N116&lt;=0.6,N116&gt;0.4),0.25,0)))</f>
        <v>0.5</v>
      </c>
      <c r="O121" s="79">
        <f t="shared" si="57"/>
        <v>0.25</v>
      </c>
      <c r="P121" s="79">
        <f t="shared" si="57"/>
        <v>0</v>
      </c>
      <c r="Q121" s="79">
        <f t="shared" si="57"/>
        <v>0</v>
      </c>
      <c r="R121" s="79">
        <f t="shared" si="57"/>
        <v>0</v>
      </c>
      <c r="S121" s="46"/>
      <c r="T121" s="79">
        <f t="shared" si="57"/>
        <v>0.75</v>
      </c>
      <c r="U121" s="79">
        <f t="shared" ref="U121:X121" si="58">IF(U116&gt;0.8,0.75,IF(AND(U116&lt;=0.8,U116&gt;0.6),0.5,IF(AND(U116&lt;=0.6,U116&gt;0.4),0.25,0)))</f>
        <v>0.25</v>
      </c>
      <c r="V121" s="79">
        <f t="shared" si="58"/>
        <v>0.25</v>
      </c>
      <c r="W121" s="79">
        <f t="shared" si="58"/>
        <v>0</v>
      </c>
      <c r="X121" s="79">
        <f t="shared" si="58"/>
        <v>0</v>
      </c>
      <c r="Y121" s="46"/>
      <c r="Z121" s="46"/>
      <c r="AA121" s="46"/>
    </row>
    <row r="122" spans="1:27" x14ac:dyDescent="0.4">
      <c r="B122" s="23" t="s">
        <v>100</v>
      </c>
      <c r="C122" s="80"/>
      <c r="D122" s="80"/>
      <c r="E122" s="80"/>
      <c r="F122" s="47"/>
      <c r="G122" s="81">
        <f>G89</f>
        <v>4000</v>
      </c>
      <c r="H122" s="81">
        <f t="shared" ref="H122:K122" si="59">H89</f>
        <v>3999</v>
      </c>
      <c r="I122" s="81">
        <f t="shared" si="59"/>
        <v>3999</v>
      </c>
      <c r="J122" s="81">
        <f t="shared" si="59"/>
        <v>3999</v>
      </c>
      <c r="K122" s="81">
        <f t="shared" si="59"/>
        <v>3999</v>
      </c>
      <c r="L122" s="23"/>
      <c r="M122" s="81">
        <f>M89</f>
        <v>1333</v>
      </c>
      <c r="N122" s="81">
        <f t="shared" ref="N122:Q122" si="60">N89</f>
        <v>1333</v>
      </c>
      <c r="O122" s="81">
        <f t="shared" si="60"/>
        <v>1333</v>
      </c>
      <c r="P122" s="81">
        <f t="shared" si="60"/>
        <v>1333</v>
      </c>
      <c r="Q122" s="81">
        <f t="shared" si="60"/>
        <v>1333</v>
      </c>
      <c r="R122" s="81">
        <f>R89</f>
        <v>1333</v>
      </c>
      <c r="S122" s="82"/>
      <c r="T122" s="81">
        <f>T89</f>
        <v>2666</v>
      </c>
      <c r="U122" s="81">
        <f t="shared" ref="U122:X122" si="61">U89</f>
        <v>2666</v>
      </c>
      <c r="V122" s="81">
        <f t="shared" si="61"/>
        <v>2666</v>
      </c>
      <c r="W122" s="81">
        <f t="shared" si="61"/>
        <v>2666</v>
      </c>
      <c r="X122" s="81">
        <f t="shared" si="61"/>
        <v>2666</v>
      </c>
      <c r="Y122" s="46"/>
      <c r="Z122" s="46"/>
      <c r="AA122" s="46"/>
    </row>
    <row r="123" spans="1:27" ht="16.3" thickBot="1" x14ac:dyDescent="0.5">
      <c r="B123" s="103" t="s">
        <v>106</v>
      </c>
      <c r="C123" s="103"/>
      <c r="D123" s="103"/>
      <c r="E123" s="83">
        <v>2020</v>
      </c>
      <c r="F123" s="47"/>
      <c r="G123" s="84">
        <f>G122*G121</f>
        <v>2000</v>
      </c>
      <c r="H123" s="84">
        <f t="shared" ref="H123:K123" si="62">H122*H121</f>
        <v>1999.5</v>
      </c>
      <c r="I123" s="84">
        <f t="shared" si="62"/>
        <v>999.75</v>
      </c>
      <c r="J123" s="84">
        <f t="shared" si="62"/>
        <v>0</v>
      </c>
      <c r="K123" s="84">
        <f t="shared" si="62"/>
        <v>0</v>
      </c>
      <c r="M123" s="84">
        <f>M122*M121</f>
        <v>999.75</v>
      </c>
      <c r="N123" s="84">
        <f t="shared" ref="N123" si="63">N122*N121</f>
        <v>666.5</v>
      </c>
      <c r="O123" s="84">
        <f t="shared" ref="O123" si="64">O122*O121</f>
        <v>333.25</v>
      </c>
      <c r="P123" s="84">
        <f t="shared" ref="P123" si="65">P122*P121</f>
        <v>0</v>
      </c>
      <c r="Q123" s="84">
        <f t="shared" ref="Q123" si="66">Q122*Q121</f>
        <v>0</v>
      </c>
      <c r="R123" s="84">
        <f>R122*R121</f>
        <v>0</v>
      </c>
      <c r="S123" s="46"/>
      <c r="T123" s="84">
        <f>T122*T121</f>
        <v>1999.5</v>
      </c>
      <c r="U123" s="84">
        <f t="shared" ref="U123" si="67">U122*U121</f>
        <v>666.5</v>
      </c>
      <c r="V123" s="84">
        <f t="shared" ref="V123" si="68">V122*V121</f>
        <v>666.5</v>
      </c>
      <c r="W123" s="84">
        <f t="shared" ref="W123" si="69">W122*W121</f>
        <v>0</v>
      </c>
      <c r="X123" s="84">
        <f t="shared" ref="X123" si="70">X122*X121</f>
        <v>0</v>
      </c>
      <c r="Y123" s="51"/>
      <c r="Z123" s="46"/>
      <c r="AA123" s="46"/>
    </row>
    <row r="124" spans="1:27" ht="15" thickTop="1" x14ac:dyDescent="0.4">
      <c r="B124" s="28" t="s">
        <v>42</v>
      </c>
      <c r="H124" s="47"/>
      <c r="M124" s="46"/>
      <c r="N124" s="46"/>
      <c r="O124" s="46"/>
      <c r="P124" s="46"/>
      <c r="Q124" s="46"/>
      <c r="R124" s="46"/>
      <c r="S124" s="46"/>
      <c r="T124" s="46"/>
      <c r="U124" s="46"/>
      <c r="V124" s="46"/>
      <c r="W124" s="46"/>
      <c r="X124" s="46"/>
      <c r="Y124" s="46"/>
      <c r="Z124" s="46"/>
      <c r="AA124" s="46"/>
    </row>
    <row r="125" spans="1:27" s="47" customFormat="1" ht="15.9" x14ac:dyDescent="0.45">
      <c r="A125" s="24"/>
      <c r="B125" s="85" t="s">
        <v>113</v>
      </c>
      <c r="C125" s="24"/>
      <c r="D125" s="24"/>
      <c r="E125" s="50"/>
      <c r="F125" s="24"/>
      <c r="G125" s="86"/>
      <c r="H125" s="64"/>
      <c r="I125" s="24"/>
      <c r="J125" s="24"/>
      <c r="K125" s="87"/>
      <c r="M125" s="50"/>
      <c r="N125" s="50"/>
      <c r="O125" s="50"/>
      <c r="P125" s="50"/>
      <c r="Q125" s="50"/>
      <c r="R125" s="50"/>
      <c r="S125" s="50"/>
      <c r="U125" s="50"/>
      <c r="V125" s="50"/>
      <c r="W125" s="50"/>
      <c r="X125" s="50"/>
      <c r="Y125" s="50"/>
      <c r="Z125" s="50"/>
      <c r="AA125" s="50"/>
    </row>
    <row r="126" spans="1:27" s="47" customFormat="1" x14ac:dyDescent="0.4">
      <c r="G126" s="60"/>
      <c r="H126" s="87"/>
      <c r="I126" s="87"/>
      <c r="J126" s="87"/>
      <c r="K126" s="87"/>
      <c r="M126" s="50"/>
      <c r="N126" s="50"/>
      <c r="O126" s="50"/>
      <c r="P126" s="50"/>
      <c r="Q126" s="50"/>
      <c r="R126" s="50"/>
      <c r="S126" s="50"/>
      <c r="U126" s="50"/>
      <c r="V126" s="50"/>
      <c r="W126" s="50"/>
      <c r="X126" s="50"/>
      <c r="Y126" s="50"/>
      <c r="Z126" s="50"/>
      <c r="AA126" s="50"/>
    </row>
    <row r="127" spans="1:27" ht="18.45" x14ac:dyDescent="0.5">
      <c r="B127" s="26" t="s">
        <v>30</v>
      </c>
      <c r="C127" s="27"/>
    </row>
    <row r="129" spans="2:19" x14ac:dyDescent="0.4">
      <c r="B129" s="23" t="s">
        <v>75</v>
      </c>
      <c r="G129" s="70">
        <f>MAX(G123:X123)</f>
        <v>2000</v>
      </c>
    </row>
    <row r="131" spans="2:19" ht="62.25" customHeight="1" x14ac:dyDescent="0.4">
      <c r="B131" s="88" t="s">
        <v>31</v>
      </c>
      <c r="C131" s="94" t="s">
        <v>45</v>
      </c>
      <c r="D131" s="94"/>
      <c r="E131" s="94"/>
      <c r="G131" s="89">
        <f>G$129*0.5</f>
        <v>1000</v>
      </c>
      <c r="H131" s="99" t="s">
        <v>47</v>
      </c>
      <c r="I131" s="100"/>
      <c r="J131" s="100"/>
      <c r="K131" s="100"/>
      <c r="L131" s="100"/>
      <c r="M131" s="100"/>
      <c r="N131" s="100"/>
      <c r="O131" s="100"/>
      <c r="P131" s="100"/>
      <c r="Q131" s="100"/>
      <c r="R131" s="100"/>
      <c r="S131" s="100"/>
    </row>
    <row r="132" spans="2:19" ht="75.75" customHeight="1" x14ac:dyDescent="0.4">
      <c r="B132" s="88" t="s">
        <v>32</v>
      </c>
      <c r="C132" s="94" t="s">
        <v>43</v>
      </c>
      <c r="D132" s="94"/>
      <c r="E132" s="94"/>
      <c r="G132" s="89">
        <f>G$129*0.25</f>
        <v>500</v>
      </c>
    </row>
    <row r="133" spans="2:19" ht="61.5" customHeight="1" x14ac:dyDescent="0.4">
      <c r="B133" s="88" t="s">
        <v>33</v>
      </c>
      <c r="C133" s="94" t="s">
        <v>44</v>
      </c>
      <c r="D133" s="94"/>
      <c r="E133" s="94"/>
      <c r="G133" s="89">
        <f>G$129-G131-G132</f>
        <v>500</v>
      </c>
      <c r="H133" s="99" t="s">
        <v>46</v>
      </c>
      <c r="I133" s="100"/>
      <c r="J133" s="100"/>
      <c r="K133" s="100"/>
      <c r="L133" s="100"/>
      <c r="M133" s="100"/>
      <c r="N133" s="100"/>
      <c r="O133" s="100"/>
      <c r="P133" s="100"/>
      <c r="Q133" s="100"/>
      <c r="R133" s="100"/>
      <c r="S133" s="100"/>
    </row>
  </sheetData>
  <sheetProtection algorithmName="SHA-512" hashValue="v7UInzOlfHPPhglwoXsV7DHdBWTAmwaWJozYDvoXKc4Shhp+w6XtkbVH1zLAiy5yqZ0VKtNq/AJtU1gt5T//8Q==" saltValue="Hj7QmiZ/GuQMCs0PoMeXpQ==" spinCount="100000" sheet="1" objects="1" scenarios="1"/>
  <mergeCells count="52">
    <mergeCell ref="B97:E97"/>
    <mergeCell ref="B116:D116"/>
    <mergeCell ref="B117:D117"/>
    <mergeCell ref="B118:D118"/>
    <mergeCell ref="B105:E105"/>
    <mergeCell ref="B106:E106"/>
    <mergeCell ref="B107:E107"/>
    <mergeCell ref="B100:E100"/>
    <mergeCell ref="B103:E103"/>
    <mergeCell ref="B104:E104"/>
    <mergeCell ref="B98:E98"/>
    <mergeCell ref="B99:E99"/>
    <mergeCell ref="B101:E101"/>
    <mergeCell ref="B102:E102"/>
    <mergeCell ref="C133:E133"/>
    <mergeCell ref="B119:D119"/>
    <mergeCell ref="B121:D121"/>
    <mergeCell ref="B123:D123"/>
    <mergeCell ref="C131:E131"/>
    <mergeCell ref="C132:E132"/>
    <mergeCell ref="B57:E57"/>
    <mergeCell ref="B58:E58"/>
    <mergeCell ref="B60:E60"/>
    <mergeCell ref="B59:E59"/>
    <mergeCell ref="H133:S133"/>
    <mergeCell ref="B62:E62"/>
    <mergeCell ref="H131:S131"/>
    <mergeCell ref="B78:E78"/>
    <mergeCell ref="B79:E79"/>
    <mergeCell ref="B80:E80"/>
    <mergeCell ref="B81:E81"/>
    <mergeCell ref="B82:E82"/>
    <mergeCell ref="B83:E83"/>
    <mergeCell ref="B84:E84"/>
    <mergeCell ref="B85:E85"/>
    <mergeCell ref="B87:E87"/>
    <mergeCell ref="T113:X113"/>
    <mergeCell ref="E10:G10"/>
    <mergeCell ref="E11:G11"/>
    <mergeCell ref="B50:E50"/>
    <mergeCell ref="B51:E51"/>
    <mergeCell ref="B52:E52"/>
    <mergeCell ref="B53:E53"/>
    <mergeCell ref="B54:E54"/>
    <mergeCell ref="B55:E55"/>
    <mergeCell ref="B32:E32"/>
    <mergeCell ref="B75:E75"/>
    <mergeCell ref="B76:E76"/>
    <mergeCell ref="B77:E77"/>
    <mergeCell ref="M113:R113"/>
    <mergeCell ref="G113:K113"/>
    <mergeCell ref="B56:E56"/>
  </mergeCells>
  <conditionalFormatting sqref="G121:K121">
    <cfRule type="dataBar" priority="10">
      <dataBar>
        <cfvo type="min"/>
        <cfvo type="max"/>
        <color rgb="FFFF555A"/>
      </dataBar>
      <extLst>
        <ext xmlns:x14="http://schemas.microsoft.com/office/spreadsheetml/2009/9/main" uri="{B025F937-C7B1-47D3-B67F-A62EFF666E3E}">
          <x14:id>{7E010C4B-1137-4A5A-ACC6-94207E4703B5}</x14:id>
        </ext>
      </extLst>
    </cfRule>
  </conditionalFormatting>
  <conditionalFormatting sqref="M121:R121">
    <cfRule type="dataBar" priority="9">
      <dataBar>
        <cfvo type="min"/>
        <cfvo type="max"/>
        <color rgb="FFFF555A"/>
      </dataBar>
      <extLst>
        <ext xmlns:x14="http://schemas.microsoft.com/office/spreadsheetml/2009/9/main" uri="{B025F937-C7B1-47D3-B67F-A62EFF666E3E}">
          <x14:id>{C8CBFF69-9B17-45B0-A225-C88F20ED4F1C}</x14:id>
        </ext>
      </extLst>
    </cfRule>
  </conditionalFormatting>
  <conditionalFormatting sqref="T121:X121">
    <cfRule type="dataBar" priority="8">
      <dataBar>
        <cfvo type="min"/>
        <cfvo type="max"/>
        <color rgb="FFFF555A"/>
      </dataBar>
      <extLst>
        <ext xmlns:x14="http://schemas.microsoft.com/office/spreadsheetml/2009/9/main" uri="{B025F937-C7B1-47D3-B67F-A62EFF666E3E}">
          <x14:id>{7D17AFE7-BE40-4907-BB9D-46426763BBDE}</x14:id>
        </ext>
      </extLst>
    </cfRule>
  </conditionalFormatting>
  <conditionalFormatting sqref="G117:K117">
    <cfRule type="colorScale" priority="7">
      <colorScale>
        <cfvo type="min"/>
        <cfvo type="max"/>
        <color rgb="FFF8696B"/>
        <color rgb="FFFCFCFF"/>
      </colorScale>
    </cfRule>
  </conditionalFormatting>
  <conditionalFormatting sqref="M117:R117">
    <cfRule type="colorScale" priority="6">
      <colorScale>
        <cfvo type="min"/>
        <cfvo type="max"/>
        <color rgb="FFF8696B"/>
        <color rgb="FFFCFCFF"/>
      </colorScale>
    </cfRule>
  </conditionalFormatting>
  <conditionalFormatting sqref="T117:X117">
    <cfRule type="colorScale" priority="5">
      <colorScale>
        <cfvo type="min"/>
        <cfvo type="max"/>
        <color rgb="FFF8696B"/>
        <color rgb="FFFCFCFF"/>
      </colorScale>
    </cfRule>
  </conditionalFormatting>
  <conditionalFormatting sqref="G116:K116">
    <cfRule type="colorScale" priority="4">
      <colorScale>
        <cfvo type="min"/>
        <cfvo type="max"/>
        <color rgb="FFFCFCFF"/>
        <color rgb="FFF8696B"/>
      </colorScale>
    </cfRule>
  </conditionalFormatting>
  <conditionalFormatting sqref="M116:R116">
    <cfRule type="colorScale" priority="3">
      <colorScale>
        <cfvo type="min"/>
        <cfvo type="max"/>
        <color rgb="FFFCFCFF"/>
        <color rgb="FFF8696B"/>
      </colorScale>
    </cfRule>
  </conditionalFormatting>
  <conditionalFormatting sqref="T116:X116">
    <cfRule type="colorScale" priority="2">
      <colorScale>
        <cfvo type="min"/>
        <cfvo type="max"/>
        <color rgb="FFFCFCFF"/>
        <color rgb="FFF8696B"/>
      </colorScale>
    </cfRule>
  </conditionalFormatting>
  <conditionalFormatting sqref="G123:K123 T123:X123 M123:R123">
    <cfRule type="dataBar" priority="1">
      <dataBar>
        <cfvo type="min"/>
        <cfvo type="max"/>
        <color rgb="FF63C384"/>
      </dataBar>
      <extLst>
        <ext xmlns:x14="http://schemas.microsoft.com/office/spreadsheetml/2009/9/main" uri="{B025F937-C7B1-47D3-B67F-A62EFF666E3E}">
          <x14:id>{8A9D0B60-7181-49B5-9351-823FB2DB72AA}</x14:id>
        </ext>
      </extLst>
    </cfRule>
  </conditionalFormatting>
  <hyperlinks>
    <hyperlink ref="B7" location="Anleitung!A1" display="Ausfüllanleitung und Erklärungen im Blatt &quot;Anleitung&quot;."/>
  </hyperlinks>
  <pageMargins left="0.7" right="0.7" top="0.78740157499999996" bottom="0.78740157499999996" header="0.3" footer="0.3"/>
  <pageSetup paperSize="8" orientation="landscape" r:id="rId1"/>
  <ignoredErrors>
    <ignoredError sqref="H75:K87 H98:K107 H118:K119 T118:X119 H97:K97 T75:X87 T97:X107" formulaRange="1"/>
  </ignoredErrors>
  <drawing r:id="rId2"/>
  <legacyDrawing r:id="rId3"/>
  <extLst>
    <ext xmlns:x14="http://schemas.microsoft.com/office/spreadsheetml/2009/9/main" uri="{78C0D931-6437-407d-A8EE-F0AAD7539E65}">
      <x14:conditionalFormattings>
        <x14:conditionalFormatting xmlns:xm="http://schemas.microsoft.com/office/excel/2006/main">
          <x14:cfRule type="dataBar" id="{7E010C4B-1137-4A5A-ACC6-94207E4703B5}">
            <x14:dataBar minLength="0" maxLength="100" gradient="0">
              <x14:cfvo type="autoMin"/>
              <x14:cfvo type="autoMax"/>
              <x14:negativeFillColor rgb="FFFF0000"/>
              <x14:axisColor rgb="FF000000"/>
            </x14:dataBar>
          </x14:cfRule>
          <xm:sqref>G121:K121</xm:sqref>
        </x14:conditionalFormatting>
        <x14:conditionalFormatting xmlns:xm="http://schemas.microsoft.com/office/excel/2006/main">
          <x14:cfRule type="dataBar" id="{C8CBFF69-9B17-45B0-A225-C88F20ED4F1C}">
            <x14:dataBar minLength="0" maxLength="100" gradient="0">
              <x14:cfvo type="autoMin"/>
              <x14:cfvo type="autoMax"/>
              <x14:negativeFillColor rgb="FFFF0000"/>
              <x14:axisColor rgb="FF000000"/>
            </x14:dataBar>
          </x14:cfRule>
          <xm:sqref>M121:R121</xm:sqref>
        </x14:conditionalFormatting>
        <x14:conditionalFormatting xmlns:xm="http://schemas.microsoft.com/office/excel/2006/main">
          <x14:cfRule type="dataBar" id="{7D17AFE7-BE40-4907-BB9D-46426763BBDE}">
            <x14:dataBar minLength="0" maxLength="100" gradient="0">
              <x14:cfvo type="autoMin"/>
              <x14:cfvo type="autoMax"/>
              <x14:negativeFillColor rgb="FFFF0000"/>
              <x14:axisColor rgb="FF000000"/>
            </x14:dataBar>
          </x14:cfRule>
          <xm:sqref>T121:X121</xm:sqref>
        </x14:conditionalFormatting>
        <x14:conditionalFormatting xmlns:xm="http://schemas.microsoft.com/office/excel/2006/main">
          <x14:cfRule type="dataBar" id="{8A9D0B60-7181-49B5-9351-823FB2DB72AA}">
            <x14:dataBar minLength="0" maxLength="100" border="1" negativeBarBorderColorSameAsPositive="0">
              <x14:cfvo type="autoMin"/>
              <x14:cfvo type="autoMax"/>
              <x14:borderColor rgb="FF63C384"/>
              <x14:negativeFillColor rgb="FFFF0000"/>
              <x14:negativeBorderColor rgb="FFFF0000"/>
              <x14:axisColor rgb="FF000000"/>
            </x14:dataBar>
          </x14:cfRule>
          <xm:sqref>G123:K123 T123:X123 M123:R123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73"/>
  <sheetViews>
    <sheetView tabSelected="1" zoomScaleNormal="100" workbookViewId="0">
      <selection activeCell="B9" sqref="B9:I9"/>
    </sheetView>
  </sheetViews>
  <sheetFormatPr baseColWidth="10" defaultColWidth="11.3828125" defaultRowHeight="14.6" x14ac:dyDescent="0.4"/>
  <cols>
    <col min="1" max="16384" width="11.3828125" style="16"/>
  </cols>
  <sheetData>
    <row r="3" spans="2:9" ht="18.45" x14ac:dyDescent="0.5">
      <c r="B3" s="15" t="s">
        <v>79</v>
      </c>
    </row>
    <row r="4" spans="2:9" x14ac:dyDescent="0.4">
      <c r="B4" s="17" t="s">
        <v>77</v>
      </c>
    </row>
    <row r="5" spans="2:9" x14ac:dyDescent="0.4">
      <c r="B5" s="16" t="s">
        <v>126</v>
      </c>
    </row>
    <row r="6" spans="2:9" x14ac:dyDescent="0.4">
      <c r="B6" s="18" t="s">
        <v>78</v>
      </c>
    </row>
    <row r="8" spans="2:9" ht="93.75" customHeight="1" x14ac:dyDescent="0.4">
      <c r="B8" s="105" t="s">
        <v>127</v>
      </c>
      <c r="C8" s="105"/>
      <c r="D8" s="105"/>
      <c r="E8" s="105"/>
      <c r="F8" s="105"/>
      <c r="G8" s="105"/>
      <c r="H8" s="105"/>
      <c r="I8" s="105"/>
    </row>
    <row r="9" spans="2:9" ht="120" customHeight="1" x14ac:dyDescent="0.4">
      <c r="B9" s="104" t="s">
        <v>117</v>
      </c>
      <c r="C9" s="104"/>
      <c r="D9" s="104"/>
      <c r="E9" s="104"/>
      <c r="F9" s="104"/>
      <c r="G9" s="104"/>
      <c r="H9" s="104"/>
      <c r="I9" s="104"/>
    </row>
    <row r="23" spans="2:9" x14ac:dyDescent="0.4">
      <c r="B23" s="18" t="s">
        <v>80</v>
      </c>
    </row>
    <row r="25" spans="2:9" ht="126" customHeight="1" x14ac:dyDescent="0.4">
      <c r="B25" s="104" t="s">
        <v>121</v>
      </c>
      <c r="C25" s="104"/>
      <c r="D25" s="104"/>
      <c r="E25" s="104"/>
      <c r="F25" s="104"/>
      <c r="G25" s="104"/>
      <c r="H25" s="104"/>
      <c r="I25" s="104"/>
    </row>
    <row r="48" spans="2:2" x14ac:dyDescent="0.4">
      <c r="B48" s="18" t="s">
        <v>123</v>
      </c>
    </row>
    <row r="73" spans="2:2" x14ac:dyDescent="0.4">
      <c r="B73" s="18" t="s">
        <v>122</v>
      </c>
    </row>
  </sheetData>
  <sheetProtection algorithmName="SHA-512" hashValue="p8S6E6EKxGK/L1jsIi8U8H1W13wgfRU5JJLmZHjGAxCbRjhHJ4tjB3+gPmGJ/IFJmxe0df9g21RH7tnYPxI64Q==" saltValue="MT26hplVDazBZf//J1dY9Q==" spinCount="100000" sheet="1" objects="1" scenarios="1"/>
  <mergeCells count="3">
    <mergeCell ref="B9:I9"/>
    <mergeCell ref="B25:I25"/>
    <mergeCell ref="B8:I8"/>
  </mergeCells>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Fixkostenzuschuss-Rechner</vt:lpstr>
      <vt:lpstr>Anleitung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Stegmayer</dc:creator>
  <cp:lastModifiedBy>Dominik Stegmayer</cp:lastModifiedBy>
  <cp:lastPrinted>2020-05-22T20:54:01Z</cp:lastPrinted>
  <dcterms:created xsi:type="dcterms:W3CDTF">2020-05-19T20:48:01Z</dcterms:created>
  <dcterms:modified xsi:type="dcterms:W3CDTF">2020-07-15T12:39:33Z</dcterms:modified>
</cp:coreProperties>
</file>