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D:\Dominik\Projekte\SIART+Team\SLT\Website_SLT_2018\Content\Corona2020_Wirtschaft\Fixkostenzuschuss\"/>
    </mc:Choice>
  </mc:AlternateContent>
  <bookViews>
    <workbookView xWindow="0" yWindow="0" windowWidth="16380" windowHeight="15030"/>
  </bookViews>
  <sheets>
    <sheet name="Fixkostenzuschuss-Rechner" sheetId="1" r:id="rId1"/>
    <sheet name="Anleitung"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J114" i="1"/>
  <c r="H145" i="1" l="1"/>
  <c r="H146" i="1"/>
  <c r="H147" i="1"/>
  <c r="H148" i="1"/>
  <c r="H149" i="1"/>
  <c r="H150" i="1"/>
  <c r="H151" i="1"/>
  <c r="H159" i="1"/>
  <c r="H144" i="1"/>
  <c r="I161" i="1"/>
  <c r="I159" i="1"/>
  <c r="I158" i="1"/>
  <c r="I157" i="1"/>
  <c r="I156" i="1"/>
  <c r="I155" i="1"/>
  <c r="I154" i="1"/>
  <c r="I153" i="1"/>
  <c r="I152" i="1"/>
  <c r="I151" i="1"/>
  <c r="I150" i="1"/>
  <c r="I149" i="1"/>
  <c r="I148" i="1"/>
  <c r="I147" i="1"/>
  <c r="I146" i="1"/>
  <c r="I145" i="1"/>
  <c r="I144" i="1"/>
  <c r="I112" i="1" l="1"/>
  <c r="J112" i="1"/>
  <c r="S76" i="1" l="1"/>
  <c r="T76" i="1"/>
  <c r="U76" i="1"/>
  <c r="V76" i="1"/>
  <c r="W76" i="1"/>
  <c r="X76" i="1"/>
  <c r="Y76" i="1"/>
  <c r="Z76" i="1"/>
  <c r="AA76" i="1"/>
  <c r="R76" i="1"/>
  <c r="H108" i="1" l="1"/>
  <c r="I108" i="1"/>
  <c r="J108" i="1"/>
  <c r="K108" i="1"/>
  <c r="L108" i="1"/>
  <c r="M108" i="1"/>
  <c r="N108" i="1"/>
  <c r="O108" i="1"/>
  <c r="P108" i="1"/>
  <c r="H109" i="1"/>
  <c r="I109" i="1"/>
  <c r="J109" i="1"/>
  <c r="K109" i="1"/>
  <c r="L109" i="1"/>
  <c r="M109" i="1"/>
  <c r="N109" i="1"/>
  <c r="O109" i="1"/>
  <c r="P109" i="1"/>
  <c r="G109" i="1"/>
  <c r="G91" i="1"/>
  <c r="G108" i="1"/>
  <c r="H90" i="1"/>
  <c r="I90" i="1"/>
  <c r="J90" i="1"/>
  <c r="K90" i="1"/>
  <c r="L90" i="1"/>
  <c r="M90" i="1"/>
  <c r="N90" i="1"/>
  <c r="O90" i="1"/>
  <c r="P90" i="1"/>
  <c r="G90" i="1"/>
  <c r="H91" i="1"/>
  <c r="I91" i="1"/>
  <c r="J91" i="1"/>
  <c r="K91" i="1"/>
  <c r="L91" i="1"/>
  <c r="M91" i="1"/>
  <c r="N91" i="1"/>
  <c r="O91" i="1"/>
  <c r="P91" i="1"/>
  <c r="R108" i="1" l="1"/>
  <c r="H141" i="1" s="1"/>
  <c r="R109" i="1"/>
  <c r="I141" i="1" s="1"/>
  <c r="R90" i="1"/>
  <c r="R91" i="1"/>
  <c r="H45" i="1"/>
  <c r="I45" i="1"/>
  <c r="J45" i="1"/>
  <c r="K45" i="1"/>
  <c r="L45" i="1"/>
  <c r="M45" i="1"/>
  <c r="N45" i="1"/>
  <c r="O45" i="1"/>
  <c r="P45" i="1"/>
  <c r="G45" i="1"/>
  <c r="H46" i="1"/>
  <c r="I46" i="1"/>
  <c r="J46" i="1"/>
  <c r="K46" i="1"/>
  <c r="L46" i="1"/>
  <c r="M46" i="1"/>
  <c r="N46" i="1"/>
  <c r="O46" i="1"/>
  <c r="P46" i="1"/>
  <c r="G46" i="1"/>
  <c r="N76" i="1"/>
  <c r="O76" i="1"/>
  <c r="P76" i="1"/>
  <c r="P101" i="1" l="1"/>
  <c r="P112" i="1"/>
  <c r="O101" i="1"/>
  <c r="O112" i="1"/>
  <c r="N101" i="1"/>
  <c r="N112" i="1"/>
  <c r="K83" i="1"/>
  <c r="K100" i="1"/>
  <c r="K110" i="1" s="1"/>
  <c r="J83" i="1"/>
  <c r="J100" i="1"/>
  <c r="J110" i="1" s="1"/>
  <c r="G83" i="1"/>
  <c r="G100" i="1"/>
  <c r="M83" i="1"/>
  <c r="M100" i="1"/>
  <c r="M110" i="1" s="1"/>
  <c r="N82" i="1"/>
  <c r="N93" i="1" s="1"/>
  <c r="N99" i="1"/>
  <c r="L82" i="1"/>
  <c r="L93" i="1" s="1"/>
  <c r="L99" i="1"/>
  <c r="L111" i="1" s="1"/>
  <c r="L83" i="1"/>
  <c r="L100" i="1"/>
  <c r="L110" i="1" s="1"/>
  <c r="M82" i="1"/>
  <c r="M93" i="1" s="1"/>
  <c r="M99" i="1"/>
  <c r="I83" i="1"/>
  <c r="I100" i="1"/>
  <c r="I110" i="1" s="1"/>
  <c r="K82" i="1"/>
  <c r="K93" i="1" s="1"/>
  <c r="K99" i="1"/>
  <c r="P83" i="1"/>
  <c r="P100" i="1"/>
  <c r="P110" i="1" s="1"/>
  <c r="H83" i="1"/>
  <c r="H100" i="1"/>
  <c r="H110" i="1" s="1"/>
  <c r="J82" i="1"/>
  <c r="J93" i="1" s="1"/>
  <c r="J99" i="1"/>
  <c r="O83" i="1"/>
  <c r="O100" i="1"/>
  <c r="O110" i="1" s="1"/>
  <c r="G82" i="1"/>
  <c r="G93" i="1" s="1"/>
  <c r="G99" i="1"/>
  <c r="I82" i="1"/>
  <c r="I93" i="1" s="1"/>
  <c r="I99" i="1"/>
  <c r="N83" i="1"/>
  <c r="N100" i="1"/>
  <c r="N110" i="1" s="1"/>
  <c r="P82" i="1"/>
  <c r="P93" i="1" s="1"/>
  <c r="P99" i="1"/>
  <c r="H82" i="1"/>
  <c r="H99" i="1"/>
  <c r="O82" i="1"/>
  <c r="O93" i="1" s="1"/>
  <c r="O99" i="1"/>
  <c r="H92" i="1" l="1"/>
  <c r="H93" i="1"/>
  <c r="L84" i="1"/>
  <c r="L94" i="1" s="1"/>
  <c r="L92" i="1"/>
  <c r="R83" i="1"/>
  <c r="R82" i="1" s="1"/>
  <c r="M84" i="1"/>
  <c r="M94" i="1" s="1"/>
  <c r="M92" i="1"/>
  <c r="O111" i="1"/>
  <c r="O102" i="1"/>
  <c r="H111" i="1"/>
  <c r="G111" i="1"/>
  <c r="R100" i="1"/>
  <c r="R99" i="1" s="1"/>
  <c r="G110" i="1"/>
  <c r="R110" i="1" s="1"/>
  <c r="R113" i="1" s="1"/>
  <c r="P84" i="1"/>
  <c r="P94" i="1" s="1"/>
  <c r="P92" i="1"/>
  <c r="G84" i="1"/>
  <c r="G94" i="1" s="1"/>
  <c r="G92" i="1"/>
  <c r="M111" i="1"/>
  <c r="P111" i="1"/>
  <c r="P102" i="1"/>
  <c r="K111" i="1"/>
  <c r="I111" i="1"/>
  <c r="O84" i="1"/>
  <c r="O94" i="1" s="1"/>
  <c r="O92" i="1"/>
  <c r="J84" i="1"/>
  <c r="J94" i="1" s="1"/>
  <c r="J92" i="1"/>
  <c r="H84" i="1"/>
  <c r="J111" i="1"/>
  <c r="N102" i="1"/>
  <c r="N111" i="1"/>
  <c r="N84" i="1"/>
  <c r="N94" i="1" s="1"/>
  <c r="N92" i="1"/>
  <c r="I84" i="1"/>
  <c r="I94" i="1" s="1"/>
  <c r="I92" i="1"/>
  <c r="K84" i="1"/>
  <c r="K94" i="1" s="1"/>
  <c r="K92" i="1"/>
  <c r="H94" i="1" l="1"/>
  <c r="R94" i="1" s="1"/>
  <c r="H113" i="1"/>
  <c r="P113" i="1"/>
  <c r="P114" i="1" s="1"/>
  <c r="I113" i="1"/>
  <c r="J113" i="1"/>
  <c r="G113" i="1"/>
  <c r="K113" i="1"/>
  <c r="L113" i="1"/>
  <c r="M113" i="1"/>
  <c r="N113" i="1"/>
  <c r="N114" i="1" s="1"/>
  <c r="O113" i="1"/>
  <c r="O114" i="1" s="1"/>
  <c r="R84" i="1"/>
  <c r="R92" i="1"/>
  <c r="R93" i="1" s="1"/>
  <c r="H120" i="1" l="1"/>
  <c r="G120" i="1"/>
  <c r="M76" i="1" l="1"/>
  <c r="L76" i="1"/>
  <c r="K76" i="1"/>
  <c r="J76" i="1"/>
  <c r="J101" i="1" s="1"/>
  <c r="J102" i="1" s="1"/>
  <c r="I76" i="1"/>
  <c r="I101" i="1" s="1"/>
  <c r="I102" i="1" s="1"/>
  <c r="H76" i="1"/>
  <c r="G76" i="1"/>
  <c r="G101" i="1" l="1"/>
  <c r="G102" i="1" s="1"/>
  <c r="G112" i="1"/>
  <c r="G114" i="1" s="1"/>
  <c r="R114" i="1" s="1"/>
  <c r="K101" i="1"/>
  <c r="K102" i="1" s="1"/>
  <c r="K112" i="1"/>
  <c r="K114" i="1" s="1"/>
  <c r="M101" i="1"/>
  <c r="M102" i="1" s="1"/>
  <c r="M112" i="1"/>
  <c r="M114" i="1" s="1"/>
  <c r="H101" i="1"/>
  <c r="H102" i="1" s="1"/>
  <c r="H112" i="1"/>
  <c r="H114" i="1" s="1"/>
  <c r="L101" i="1"/>
  <c r="L102" i="1" s="1"/>
  <c r="L112" i="1"/>
  <c r="L114" i="1" s="1"/>
  <c r="R101" i="1" l="1"/>
  <c r="R112" i="1"/>
  <c r="G122" i="1"/>
  <c r="G125" i="1" s="1"/>
  <c r="G126" i="1" s="1"/>
  <c r="R102" i="1"/>
</calcChain>
</file>

<file path=xl/comments1.xml><?xml version="1.0" encoding="utf-8"?>
<comments xmlns="http://schemas.openxmlformats.org/spreadsheetml/2006/main">
  <authors>
    <author>Dominik Stegmayer</author>
  </authors>
  <commentList>
    <comment ref="B65" authorId="0" shapeId="0">
      <text>
        <r>
          <rPr>
            <b/>
            <sz val="9"/>
            <color indexed="81"/>
            <rFont val="Segoe UI"/>
            <family val="2"/>
          </rPr>
          <t>SLT:</t>
        </r>
        <r>
          <rPr>
            <sz val="9"/>
            <color indexed="81"/>
            <rFont val="Segoe UI"/>
            <family val="2"/>
          </rPr>
          <t xml:space="preserve">
Hinweis: Ein Wertverlust von saisonaler Ware liegt erst dann vor, wenn dieser tatsächlich feststeht. Der Wertverlust ist von den Anschaffungs- oder Herstellungskosten zu berechnen, wobei die Gemeinkosten gemäß § 203 Abs. 3 2. Satz Unternehmensgesetzbuch nicht anzusetzen sind.</t>
        </r>
      </text>
    </comment>
    <comment ref="B66" authorId="0" shapeId="0">
      <text>
        <r>
          <rPr>
            <b/>
            <sz val="9"/>
            <color indexed="81"/>
            <rFont val="Segoe UI"/>
            <family val="2"/>
          </rPr>
          <t>SLT:</t>
        </r>
        <r>
          <rPr>
            <sz val="9"/>
            <color indexed="81"/>
            <rFont val="Segoe UI"/>
            <family val="2"/>
          </rPr>
          <t xml:space="preserve">
(Fortsetzung) ... Liegt der so ermittelte Unternehmerlohn unter EUR 2.666,67 pro Monat, können auch die Sozialversicherungs-beiträge des Unternehmers angesetzt werden; dabei darf der für Unternehmerlohn und Sozialversicherungsbeiträge insgesamt als Fixkosten geltend gemachte Betrag EUR 2.666,67 pro Monat jedoch nicht übersteigen;</t>
        </r>
      </text>
    </comment>
    <comment ref="C113" authorId="0" shapeId="0">
      <text>
        <r>
          <rPr>
            <b/>
            <sz val="9"/>
            <color indexed="81"/>
            <rFont val="Segoe UI"/>
            <family val="2"/>
          </rPr>
          <t xml:space="preserve">SLT: 
</t>
        </r>
        <r>
          <rPr>
            <sz val="9"/>
            <color indexed="81"/>
            <rFont val="Segoe UI"/>
            <family val="2"/>
          </rPr>
          <t xml:space="preserve">Gemäß Richtlinien Punkt 4.2.3 ist der Umsatzausfall wie folgt zu berechnen: 
"Der Umsatzausfall wird berechnet, indem die Differenz zwischen der Summe der Umsätze in den antragsgegenständlichen Betrachtungszeiträumen und der Summe der Umsätze in den jeweiligen Vergleichszeiträumen des Jahres 2019 ermittelt wird."
</t>
        </r>
        <r>
          <rPr>
            <b/>
            <sz val="9"/>
            <color indexed="81"/>
            <rFont val="Segoe UI"/>
            <family val="2"/>
          </rPr>
          <t xml:space="preserve">der FKZ II wird dann durch Multiplikation des prozentuellen Umsatzausfall mit den Fixkosten errechnet. </t>
        </r>
        <r>
          <rPr>
            <sz val="9"/>
            <color indexed="81"/>
            <rFont val="Segoe UI"/>
            <family val="2"/>
          </rPr>
          <t>(Punkt 4.3.3)
"Wenn keine pauschalierte Ermittlung des FKZ 800.000 gemäß Punkt 4.3.4 erfolgt, entspricht das prozentuelle Ausmaß (Ersatzrate), in dem für die in den Betrachtungszeiträumen in Summe angefallenen Fixkosten ein FKZ 800.000 gewährt wird, dem Prozentsatz des Umsatzausfalls."</t>
        </r>
      </text>
    </comment>
    <comment ref="B152" authorId="0" shapeId="0">
      <text>
        <r>
          <rPr>
            <b/>
            <sz val="9"/>
            <color indexed="81"/>
            <rFont val="Segoe UI"/>
            <family val="2"/>
          </rPr>
          <t>SLT:</t>
        </r>
        <r>
          <rPr>
            <sz val="9"/>
            <color indexed="81"/>
            <rFont val="Segoe UI"/>
            <family val="2"/>
          </rPr>
          <t xml:space="preserve">
Hinweis: Ein Wertverlust von saisonaler Ware liegt erst dann vor, wenn dieser tatsächlich feststeht. Der Wertverlust ist von den Anschaffungs- oder Herstellungskosten zu berechnen, wobei die Gemeinkosten gemäß § 203 Abs. 3 2. Satz Unternehmensgesetzbuch nicht anzusetzen sind.</t>
        </r>
      </text>
    </comment>
  </commentList>
</comments>
</file>

<file path=xl/sharedStrings.xml><?xml version="1.0" encoding="utf-8"?>
<sst xmlns="http://schemas.openxmlformats.org/spreadsheetml/2006/main" count="432" uniqueCount="157">
  <si>
    <t>Sitz oder Betriebsstätte in Österreich</t>
  </si>
  <si>
    <t>Datum:</t>
  </si>
  <si>
    <t>Unternehmen:</t>
  </si>
  <si>
    <t>zumutbare Maßnahmen wurden gesetzt, um die durch den Fixkostenzuschuss zu
deckenden Fixkosten zu reduzieren</t>
  </si>
  <si>
    <t>Diverse Kontrollfragen (keine NEIN-Antwort zulässig!)</t>
  </si>
  <si>
    <t>Fixkosten</t>
  </si>
  <si>
    <t>Geschäftsraummieten und Pacht, die in unmittelbarem Zusammenhang mit der Geschäftstätigkeit des Unternehmens stehen;</t>
  </si>
  <si>
    <t>Betriebliche Versicherungsprämien</t>
  </si>
  <si>
    <t>a)</t>
  </si>
  <si>
    <t>b)</t>
  </si>
  <si>
    <t>c)</t>
  </si>
  <si>
    <t>d)</t>
  </si>
  <si>
    <t>e)</t>
  </si>
  <si>
    <t>betriebliche Lizenzgebühren, sofern die empfangende Körperschaft nicht unmittelbar oder mittelbar konzernzugehörig ist oder unmittelbar oder mittelbar unter dem beherrschenden Einfluss desselben Gesellschafters steht;</t>
  </si>
  <si>
    <t>f)</t>
  </si>
  <si>
    <t>g)</t>
  </si>
  <si>
    <t>h)</t>
  </si>
  <si>
    <t>j)</t>
  </si>
  <si>
    <t>Aufwendungen für sonstige vertragliche betriebsnotwendige Zahlungsverpflichtungen, die nicht das Personal betreffen.</t>
  </si>
  <si>
    <t>Gegenrechnung von Versicherungsleistungen, die diese Fixkosten im Versicherungsfall abdecken.</t>
  </si>
  <si>
    <t>Tranche 2</t>
  </si>
  <si>
    <t xml:space="preserve">Wertverlust bei verderblicher oder saisonaler Ware, sofern diese aufgrund der COVID- 19-Krise mindestens 50% des Wertes verlieren. Saisonale Ware bezeichnet eine Ware,
die im Zuge eines immer wiederkehrenden Zeitabschnitts eines Jahres besonders nachgefragt wird; </t>
  </si>
  <si>
    <t>Corona- Zeitraum</t>
  </si>
  <si>
    <t>operative Tätigkeit in Ö die zu Einkünften gemäß §21-23 EStG führt</t>
  </si>
  <si>
    <t>Weitere Bedingungen siehe Förderrichtlinien!</t>
  </si>
  <si>
    <t>k)</t>
  </si>
  <si>
    <t>Vergleichs- Zeitraum</t>
  </si>
  <si>
    <t>Summe Fixkosten abzgl. Versicherungsleistungen (=Bmgrl.)</t>
  </si>
  <si>
    <t>Betrachtungszeitrum</t>
  </si>
  <si>
    <t>EINGABE</t>
  </si>
  <si>
    <t>®</t>
  </si>
  <si>
    <t>SLT Siart Lipkovich + Team GmbH &amp; Co KG</t>
  </si>
  <si>
    <t>Musterabbildung Eingabebereiche.</t>
  </si>
  <si>
    <t>M1</t>
  </si>
  <si>
    <t>M2</t>
  </si>
  <si>
    <t>M3</t>
  </si>
  <si>
    <t>M4</t>
  </si>
  <si>
    <t>M5</t>
  </si>
  <si>
    <t>M6</t>
  </si>
  <si>
    <t>Eingaben - Umsatz</t>
  </si>
  <si>
    <t>Eingaben - Fixkosten</t>
  </si>
  <si>
    <t>Hinweis: Eingabe der Werte hier auf Basis EST- bzw. KöST-Kenzzahlen</t>
  </si>
  <si>
    <t>EINGABE Waren- und Leistungserlöse (maßgebliche Werte für die Einkommen- oder Körperschaftsteuerveranlagung) im jeweiligen Zeitraum</t>
  </si>
  <si>
    <t>Ausfüllanleitung und Erklärungen im Blatt "Anleitung" bitte unbedingt lesen!</t>
  </si>
  <si>
    <t>Musterabbildung Ergebnisbereich Variantenvergleiche</t>
  </si>
  <si>
    <t>Corona-Umsatz-Ausfall in %</t>
  </si>
  <si>
    <t>Corona-Umsatz-Ausfall</t>
  </si>
  <si>
    <t>FIXKOSTENZUSCHUSS II (800.000) - RECHNER</t>
  </si>
  <si>
    <t>Keine  Verwendung des FKZ für Boni-Zahlungen an Vorstände oder Geschäftsführer.</t>
  </si>
  <si>
    <t>Kein rechtskräftig festgestellter Missbrauch im Sinnde des §22 BAO in den letzten 3 veranlagten Jahren, der zu einer Änderung der steuerlichen Bemessungsgrundlage um &gt;100.000 Euro pro Veranlagung führte.</t>
  </si>
  <si>
    <t>Kein Abzugsverbot in letzten 5 veranlagten Jahren gemäß §12 Abs 1 Z 10 KstG über 100.000 Euro</t>
  </si>
  <si>
    <t>Keine rechtskräftige Finanzstrafe oder Verbandsgeldbuße über 10.000 Euro (ausgenommen Finanzordnungswidrigkeiten) in letzen 5 Jahren aufgrund von Vorsatz</t>
  </si>
  <si>
    <t>Umsatzausfall als Folge der Ausbreitung von COVID-19 von mindestens 30% in den jeweiligen Betrachtungszeiträumen</t>
  </si>
  <si>
    <t>Zum Stand 31.12.2019 war das Unternehmen nicht in Schwierigkeiten (Art. 2 Z 18 EU-VO Nr 651/2014) bzw. kein Insolvenzverfahren anhängig</t>
  </si>
  <si>
    <t>16.9.-30.9.20</t>
  </si>
  <si>
    <t>M7</t>
  </si>
  <si>
    <t>M8</t>
  </si>
  <si>
    <t>M9</t>
  </si>
  <si>
    <t>M10</t>
  </si>
  <si>
    <t>16.9.-30.9.19</t>
  </si>
  <si>
    <t>Umsatz</t>
  </si>
  <si>
    <t>2020/21</t>
  </si>
  <si>
    <t>Absetzung für Abnutzung (AfA) von Wirtschaftsgütern des Anlagevermögens wenn Anschaffung bzw. Inbetriebnahme vor dem jeweiligen Zeitraum erfolgte</t>
  </si>
  <si>
    <t>Zinsaufwendungen, für Kredite und Darlehen, sofern diese nicht an verbundene Unternehmen iSd lit g als Kredite oder Darlehen weitergegeben wurden.</t>
  </si>
  <si>
    <t>Leasingraten bzw. der Finanzierungskostenanteil der Leasingraten;</t>
  </si>
  <si>
    <t>i)</t>
  </si>
  <si>
    <t xml:space="preserve">l) </t>
  </si>
  <si>
    <t>Aufwendungen bis höchstens EUR 2.666,67 pro Monat für Ge-schäftsführerbezüge eines Gesellschafter-Geschäftsführers bei Unternehmen in der Rechtsform einer Kapitalgesellschaft, sofern der GS für die Geschäftsführertätigkeit nicht nach dem ASVG zu versichern ist.</t>
  </si>
  <si>
    <t>Personalaufwendungen, die ausschließlich für die Bearbeitung von krisenbedingten Stornierungen und Umbuchungen anfallen; Kurzarbeitszuschüsse sind abzuziehen, wenn sie den geltend gemachten Fixkosten zuzuordnen sind.</t>
  </si>
  <si>
    <t>p)</t>
  </si>
  <si>
    <t>Unternehmen die einen Fixkostenzuschuss von unter EUR 36.000 beantragen, können angemessene Steuerberater-, Wirtschaftsprüfer- oder Bilanzbuchhalterkosten in maximaler Höhe von EUR 1.000 berücksichtigen;</t>
  </si>
  <si>
    <t>o)</t>
  </si>
  <si>
    <t>n)</t>
  </si>
  <si>
    <t>m)</t>
  </si>
  <si>
    <t>Personalaufwendungen, die unabhängig von der Auslastung anfallen, in dem Ausmaß, in dem sie unbedingt erforderlich sind, um einen Mindestbetrieb zu gewährleisten und eine vorübergehende Schließung des Unternehmens zu vermeiden, wenn das Unternehmen im jeweiligen Betrachtungszeitraum für Kunden tatsächlich geöffnet ist. Exklusive Lohnnebenkosten. Kurzarbeitszuschüsse sind abzuziehen, wenn sie den geltend gemachten Fixkosten zuzuordnen sind.</t>
  </si>
  <si>
    <t>Sogenannte „frustrierte“ Aufwendungen: Das sind Aufwendungen zwischen 1.6.2019 und 16.3.2020 zur Vorbereitung von Umsätzen, die in einem der gewählten Betrachtungszeiträume realisiert werden hätten sollen.</t>
  </si>
  <si>
    <t>Bewegliche Wirtschaftsgüter, die die primären Betriebsmittel für die Erzielung der Umsätze des Unternehmens darstellen, sich aber nicht im Eigentum des Unternehmens befinden, in der Höhe der AfA für diese Wirtschaftsgüter</t>
  </si>
  <si>
    <t>Aufwendungen für  Telekommunikation sowie Strom, Gas und andere Energie- und Heizungskosten;</t>
  </si>
  <si>
    <t>Punkt 4.1.1. der RL</t>
  </si>
  <si>
    <t xml:space="preserve">lit. </t>
  </si>
  <si>
    <t>Fixkostenzuschuss II in Höhe von 30% des Umsatzausfalls</t>
  </si>
  <si>
    <t>GESAMT-
SUMMEN</t>
  </si>
  <si>
    <t>Ja</t>
  </si>
  <si>
    <t>Nein</t>
  </si>
  <si>
    <r>
      <rPr>
        <b/>
        <sz val="14"/>
        <color theme="1"/>
        <rFont val="Calibri"/>
        <family val="2"/>
        <scheme val="minor"/>
      </rPr>
      <t>Pauschalvariante</t>
    </r>
    <r>
      <rPr>
        <b/>
        <sz val="11"/>
        <color theme="1"/>
        <rFont val="Calibri"/>
        <family val="2"/>
        <scheme val="minor"/>
      </rPr>
      <t xml:space="preserve"> </t>
    </r>
    <r>
      <rPr>
        <sz val="11"/>
        <color theme="1"/>
        <rFont val="Calibri"/>
        <family val="2"/>
        <scheme val="minor"/>
      </rPr>
      <t>(Wenn Umsatz im letztveranlagten Jahr &lt; 120.000 Euro p.a. und Unternehmen die überwiegende Einnahmequelle des Unternehmers darstellt)</t>
    </r>
  </si>
  <si>
    <r>
      <rPr>
        <b/>
        <sz val="14"/>
        <color theme="1"/>
        <rFont val="Calibri"/>
        <family val="2"/>
        <scheme val="minor"/>
      </rPr>
      <t>Standardvariante</t>
    </r>
    <r>
      <rPr>
        <b/>
        <sz val="11"/>
        <color theme="1"/>
        <rFont val="Calibri"/>
        <family val="2"/>
        <scheme val="minor"/>
      </rPr>
      <t xml:space="preserve"> </t>
    </r>
    <r>
      <rPr>
        <sz val="11"/>
        <color theme="1"/>
        <rFont val="Calibri"/>
        <family val="2"/>
        <scheme val="minor"/>
      </rPr>
      <t>FKZ II = Fixkosten x Umsatzausfall in %</t>
    </r>
  </si>
  <si>
    <t>Ich stelle Antrag für diesen Zeitraum ja/nein</t>
  </si>
  <si>
    <t>Umsatz der beantragten Zeiträume</t>
  </si>
  <si>
    <t>Umsatzausfall der beantragten Zeiträume</t>
  </si>
  <si>
    <t xml:space="preserve">Umsatzausfall der beantragten Zeiträume in % </t>
  </si>
  <si>
    <t>Umsatz der beantragten Vergleichszeiträume</t>
  </si>
  <si>
    <t>Deckelung bei 36.000 Euro</t>
  </si>
  <si>
    <t>Muss mind. -30% betragen</t>
  </si>
  <si>
    <t>Es ist insgesamt eine Lücke (1 oder mehrere Monate) möglich. Der Umsatzausfall muss für die beantragten Zeiträume in Summe mind. 30% betragen.</t>
  </si>
  <si>
    <t>Berechnungen FKZ II und Zeitraumauswahl</t>
  </si>
  <si>
    <t>ERGEBNISSE</t>
  </si>
  <si>
    <t>Auf Basis der oben ausgewählten Zeiträume; Deckelung bei 36.000 Euro</t>
  </si>
  <si>
    <t>Höhe Fixkostenzuschuss II Pauschalvariante</t>
  </si>
  <si>
    <t>Höhe Fixkostenzuschuss II Standardvariante</t>
  </si>
  <si>
    <t>Dieses Unternehmen ist die überwiegende Einnahmenquelle des Unternehmers</t>
  </si>
  <si>
    <t>Kontrallfragen für Möglichkeit der Pauschalvariante</t>
  </si>
  <si>
    <t>Die erste Tranche umfasst höchstens 80% des voraussichtlichen Fixkostenzuschusses und kann ab 23. Nov 2020 bis 30. Jun 2021 beantragt werden.</t>
  </si>
  <si>
    <t>Die zweite Tranche kann ab 01. Juli 2021 und bis spätestens 31. Dez 2021 beantragt werden (Restbetrag).</t>
  </si>
  <si>
    <r>
      <rPr>
        <b/>
        <sz val="11"/>
        <color theme="1"/>
        <rFont val="Calibri"/>
        <family val="2"/>
        <scheme val="minor"/>
      </rPr>
      <t xml:space="preserve">Hinweis: </t>
    </r>
    <r>
      <rPr>
        <sz val="11"/>
        <color theme="1"/>
        <rFont val="Calibri"/>
        <family val="2"/>
        <scheme val="minor"/>
      </rPr>
      <t xml:space="preserve">November und Dezember dürfen nicht als Betrachtungszeitraum gewählt werden, wenn in diesen Monaten ein </t>
    </r>
    <r>
      <rPr>
        <b/>
        <sz val="11"/>
        <color theme="1"/>
        <rFont val="Calibri"/>
        <family val="2"/>
        <scheme val="minor"/>
      </rPr>
      <t xml:space="preserve">Lockdown-Umsatzersatz </t>
    </r>
    <r>
      <rPr>
        <sz val="11"/>
        <color theme="1"/>
        <rFont val="Calibri"/>
        <family val="2"/>
        <scheme val="minor"/>
      </rPr>
      <t>erhalten wurde. Der Fixkostenzuschuss II Antrag ist zeitlich immer nach dem Lockdown-Umsatzersatz zu stellen. Wurde nur für Teile der Monate November bzw. Dezember ein Lockdown-Umsatzersatz beantragt, kann ein entsprechend gekürzter FKZ II beantragt werden. Details siehe Richtlinie.</t>
    </r>
  </si>
  <si>
    <r>
      <rPr>
        <b/>
        <sz val="11"/>
        <color theme="1"/>
        <rFont val="Calibri"/>
        <family val="2"/>
        <scheme val="minor"/>
      </rPr>
      <t>Hinweis:</t>
    </r>
    <r>
      <rPr>
        <sz val="11"/>
        <color theme="1"/>
        <rFont val="Calibri"/>
        <family val="2"/>
        <scheme val="minor"/>
      </rPr>
      <t xml:space="preserve"> Die </t>
    </r>
    <r>
      <rPr>
        <b/>
        <sz val="11"/>
        <color theme="1"/>
        <rFont val="Calibri"/>
        <family val="2"/>
        <scheme val="minor"/>
      </rPr>
      <t>Steuerberaterkosten</t>
    </r>
    <r>
      <rPr>
        <sz val="11"/>
        <color theme="1"/>
        <rFont val="Calibri"/>
        <family val="2"/>
        <scheme val="minor"/>
      </rPr>
      <t xml:space="preserve"> (bis zu 1.000 Euro) sind nur bis zu einer FKZ II Gesamthöhe von 36.000 Euro als Fixkosten ansetzbar.</t>
    </r>
  </si>
  <si>
    <t>Wird die FKZ II Pauschalvariante bis max. 36.000 Euro beantragt, ist keine Beantragung oder Bestätigung durch einen Steuerberater, Wirtschaftsprüfer oder Bilanzbuchhalter erforderlich.</t>
  </si>
  <si>
    <t>Beträgt der erwartete FKZ II Standardvariante insgesamt mehr als 100.000 Euro, ist eine Einbringung durch einen Steuerberater, Wirtschaftsprüfer oder Bilanzbuchhalter mitsamt Bestätigung der Höhen von Umsatzausfall und Fixkosten notwendig.</t>
  </si>
  <si>
    <t>Beträgt der erwartete FKZ II Standardvariante insgesamt mehr als 36.000 Euro und weniger als 100.000 Euro, kann die Bestätigung durch einen Steuerberater, Wirtschaftsprüfer oder Bilanzbuchhalter in Form einer Plausibilisierung von Umsatzausfall und Fixkosten erfolgen.</t>
  </si>
  <si>
    <t>Beantragungsprocedere (je nach Höhe des FKZ II)</t>
  </si>
  <si>
    <t>„frustrierte“ Aufwendungen</t>
  </si>
  <si>
    <t>sonstige vertragliche betriebsnotwendige Zahlungsverpflichtungen</t>
  </si>
  <si>
    <t>Absetzung für Abnutzung (AfA) von Wirtschaftsgütern des Anlagevermögens</t>
  </si>
  <si>
    <t xml:space="preserve">Bewegliche Wirtschaftsgüter im fremden Eigentum in der Höhe der AfA für diese </t>
  </si>
  <si>
    <t>Zinsaufwendungen, für Kredite und Darlehen</t>
  </si>
  <si>
    <t>Leasingraten bzw. der Finanzierungskostenanteil dieser</t>
  </si>
  <si>
    <t>betriebliche Lizenzgebühren</t>
  </si>
  <si>
    <t>Telekommunikation, Strom, Gas und andere Energiekosten</t>
  </si>
  <si>
    <t>Wertverlust bei verderblicher oder saisonaler Ware</t>
  </si>
  <si>
    <t xml:space="preserve">Personalaufwendungen für krisenbedingten Stornierungen </t>
  </si>
  <si>
    <t xml:space="preserve">Personalaufwendungen, die unbedingt erforderlich sind, </t>
  </si>
  <si>
    <t>angemessener Unternehmerlohn bei estpfl. Unternehmen</t>
  </si>
  <si>
    <t>Geschäftsführerbezüge eines GS-GF in einer GmbH</t>
  </si>
  <si>
    <t>oder Folgezeile</t>
  </si>
  <si>
    <t xml:space="preserve">Steuerberaterkosten für Antrag bis max. 1.000 Euro </t>
  </si>
  <si>
    <t>oder vorangegangene Zeile</t>
  </si>
  <si>
    <t>Summe Fixkosten der oben ausgewählten Zeiträume</t>
  </si>
  <si>
    <t>Wenn im Nov oder Dez ein Lockdown-Umsatzersatz beantragt wurde, zählen diese Monate nicht als Lücke, es steht für sie aber kein FKZ II zu. (somit hier "nein" auswählen)</t>
  </si>
  <si>
    <t>Summen für Eingabemaske Antragsformular FKZ II auf FinanzOnline</t>
  </si>
  <si>
    <t>Summe Umsatz der oben ausgewählten Zeiträume</t>
  </si>
  <si>
    <t>© SLT Siart Lipkovich + Team GmbH &amp; Co KG. 2021. Haftung ausgeschlossen.</t>
  </si>
  <si>
    <r>
      <t xml:space="preserve">Der Umsatz des letztveranlagten Wirtschaftsjahres lag </t>
    </r>
    <r>
      <rPr>
        <u/>
        <sz val="11"/>
        <color theme="1"/>
        <rFont val="Calibri"/>
        <family val="2"/>
        <scheme val="minor"/>
      </rPr>
      <t>unter</t>
    </r>
    <r>
      <rPr>
        <sz val="11"/>
        <color theme="1"/>
        <rFont val="Calibri"/>
        <family val="2"/>
        <scheme val="minor"/>
      </rPr>
      <t xml:space="preserve"> 120.000 Euro</t>
    </r>
  </si>
  <si>
    <r>
      <t xml:space="preserve">Es wurde </t>
    </r>
    <r>
      <rPr>
        <b/>
        <u/>
        <sz val="11"/>
        <color theme="1"/>
        <rFont val="Calibri"/>
        <family val="2"/>
        <scheme val="minor"/>
      </rPr>
      <t>kein Verlustersatz</t>
    </r>
    <r>
      <rPr>
        <b/>
        <sz val="11"/>
        <color theme="1"/>
        <rFont val="Calibri"/>
        <family val="2"/>
        <scheme val="minor"/>
      </rPr>
      <t xml:space="preserve"> (VO des Bundesministers für Finanzen gemäß §3b Abs. 3 des ABBAG-Gesetzes) beantragt. </t>
    </r>
    <r>
      <rPr>
        <b/>
        <u/>
        <sz val="11"/>
        <color theme="1"/>
        <rFont val="Calibri"/>
        <family val="2"/>
        <scheme val="minor"/>
      </rPr>
      <t>Alternativ ist eine Rückzahlung bzw. Anrechnung möglich werden.</t>
    </r>
  </si>
  <si>
    <r>
      <t xml:space="preserve">Angemessener Unternehmerlohn bei einkommensteuerpflichtigen Unternehmen (natürliche Personen als Einzel- oder Mitunternehmer) auf Basis des letzten veranlagten Vorjahres (monatlicher Unternehmerlohn = steuerlicher Gewinn des letztveranlagten Vorjahres /Monate mit unternehmerischer Tätigkeit). Vom Unternehmerlohn sind Nebeneinkünfte (Einkünfte gemäß § 2 Abs. 3 Z 4 bis 7 EStG 1988) des Betrachtungszeitraumes abzuziehen. Als Unternehmerlohn dürfen jedenfalls EUR 666,66, max. aber EUR 2.666,67 pro Monat angesetzt werden. </t>
    </r>
    <r>
      <rPr>
        <i/>
        <sz val="11"/>
        <color theme="1"/>
        <rFont val="Calibri"/>
        <family val="2"/>
        <scheme val="minor"/>
      </rPr>
      <t xml:space="preserve">Wenn unter EUR 2.666,67 sind auch SV-Beiträge ansetzbar. </t>
    </r>
  </si>
  <si>
    <t>nur wenn FKZ II in Summe unter 36.000 Euro; derzeit (12.2.21) keine Position in der Eingabemaske auf FinanzOnline dafür. -&gt; sonstige Zahlungsverpflichtungen?</t>
  </si>
  <si>
    <r>
      <rPr>
        <b/>
        <sz val="11"/>
        <color rgb="FFFF0000"/>
        <rFont val="Calibri"/>
        <family val="2"/>
        <scheme val="minor"/>
      </rPr>
      <t>Der Lockdown-Umsatzersatz Nov/Dez kann zurückbezahlt werden</t>
    </r>
    <r>
      <rPr>
        <sz val="11"/>
        <color rgb="FFFF0000"/>
        <rFont val="Calibri"/>
        <family val="2"/>
        <scheme val="minor"/>
      </rPr>
      <t>, damit würde dann der FKZ II für Nov/Dez möglich werden. -&gt; Günstigkeitsvergleich machen!</t>
    </r>
  </si>
  <si>
    <t>Beträgt der erwartete FKZ II Standardvariante insgesamt weniger als 36.000 Euro istfür die erste Tranche keine Beantragung oder Bestätigung durch einen Steuerberater, Wirtschaftsprüfer oder Bilanzbuchhalter erforderlich. Für die zweite Tranche hingegegen schon. (FAQs des Finanzministeriums, Stand: 13.2.2021)</t>
  </si>
  <si>
    <t>durchschnittlicher Umsatzausfall der beantragten Zeiträume in % auf Basis Periodensummen</t>
  </si>
  <si>
    <t>rechnerischer Fixkostenzuschuss II Standardvariante für die jeweilige Periode bei Einzelbetrachtung</t>
  </si>
  <si>
    <t>Fixkosten der beantragten Zeiträume</t>
  </si>
  <si>
    <t>Hinweis: Wenn für einzelne Monate ein negativer Wert beim FKZ II ausgewiesen wird (=kein Umsatzausfall), prüfen Sie, ob diese Monate besser als Lücke zu setzen sind.</t>
  </si>
  <si>
    <t>Beantragbarer FKZ II Pauschalvariante</t>
  </si>
  <si>
    <t>Beantragbarer FKZ II Standardvariante</t>
  </si>
  <si>
    <t>Hinweise zu FIXKOSTENZUSCHUSS II (800.000) - RECHNER</t>
  </si>
  <si>
    <t xml:space="preserve">Hinweis: Noch ohne Wertverlust von saisonalen Waren und Steuerberatungskosten, 
außer wenn der Wertverlust der saisonalen Waren bereits ermittelt werden kann! </t>
  </si>
  <si>
    <t>Musterabbildung Ergebnisbereich Fixkosten Summen und Monatsauswahl.</t>
  </si>
  <si>
    <t>Musterabbildung Ergebnisbereich Summen für Eingabemaske auf FinanzOnline</t>
  </si>
  <si>
    <r>
      <rPr>
        <b/>
        <u/>
        <sz val="11"/>
        <color theme="1"/>
        <rFont val="Calibri"/>
        <family val="2"/>
        <scheme val="minor"/>
      </rPr>
      <t xml:space="preserve">Anleitung (2) und Erklärung:
</t>
    </r>
    <r>
      <rPr>
        <sz val="11"/>
        <color theme="1"/>
        <rFont val="Calibri"/>
        <family val="2"/>
        <scheme val="minor"/>
      </rPr>
      <t xml:space="preserve">
</t>
    </r>
    <r>
      <rPr>
        <b/>
        <sz val="11"/>
        <color theme="1"/>
        <rFont val="Calibri"/>
        <family val="2"/>
        <scheme val="minor"/>
      </rPr>
      <t xml:space="preserve">Der FKZ II 800.000-Rechner berechnet die Fixkosten und den Umsatzausfall der jeweiligen Zeiträume </t>
    </r>
    <r>
      <rPr>
        <sz val="11"/>
        <color theme="1"/>
        <rFont val="Calibri"/>
        <family val="2"/>
        <scheme val="minor"/>
      </rPr>
      <t xml:space="preserve">(Monate). </t>
    </r>
    <r>
      <rPr>
        <b/>
        <sz val="11"/>
        <color theme="1"/>
        <rFont val="Calibri"/>
        <family val="2"/>
        <scheme val="minor"/>
      </rPr>
      <t xml:space="preserve">
</t>
    </r>
    <r>
      <rPr>
        <sz val="11"/>
        <color theme="1"/>
        <rFont val="Calibri"/>
        <family val="2"/>
        <scheme val="minor"/>
      </rPr>
      <t>Danach werden die zu erwartenden Fixkostenzuschüsse bei der Pauschalvariante und bei der Standardvariante ausgerechnet.</t>
    </r>
    <r>
      <rPr>
        <b/>
        <sz val="11"/>
        <color theme="1"/>
        <rFont val="Calibri"/>
        <family val="2"/>
        <scheme val="minor"/>
      </rPr>
      <t xml:space="preserve">
Wählen Sie bitte die entsprechenden Monate aus, um so ihr höchstmögliches Ergebnis zu ermitteln.
Die Monate einfach durch die ja/nein Ausfwahlflächen selektieren. </t>
    </r>
    <r>
      <rPr>
        <b/>
        <sz val="11"/>
        <color rgb="FFFF0000"/>
        <rFont val="Calibri"/>
        <family val="2"/>
        <scheme val="minor"/>
      </rPr>
      <t xml:space="preserve">(rote Hinweispfeile)
</t>
    </r>
    <r>
      <rPr>
        <sz val="11"/>
        <rFont val="Calibri"/>
        <family val="2"/>
        <scheme val="minor"/>
      </rPr>
      <t>Anschließend werden die Ergebnisse nochmals zusammengefasst und die Summen für den Antrag auf FinanzOnline ausgewiesen.</t>
    </r>
    <r>
      <rPr>
        <sz val="11"/>
        <color theme="1"/>
        <rFont val="Calibri"/>
        <family val="2"/>
        <scheme val="minor"/>
      </rPr>
      <t xml:space="preserve">
</t>
    </r>
    <r>
      <rPr>
        <b/>
        <u/>
        <sz val="11"/>
        <color theme="1"/>
        <rFont val="Calibri"/>
        <family val="2"/>
        <scheme val="minor"/>
      </rPr>
      <t/>
    </r>
  </si>
  <si>
    <t>Haftung ausgeschlossen, da Vereinfachungen notwendig.</t>
  </si>
  <si>
    <t>Vergleichs-zeitraum (2019)</t>
  </si>
  <si>
    <t>Betrachtungs-zeitraum (2020/21</t>
  </si>
  <si>
    <t xml:space="preserve"> - Versicherungsleistungen, die diese Fixkosten abdecken</t>
  </si>
  <si>
    <t xml:space="preserve">Tranche 1 </t>
  </si>
  <si>
    <t>Auszahlungstranchen (bezogen auf Variante mit höherem Ergebnis)</t>
  </si>
  <si>
    <t>Deckelung bei 1.800.000 Euro</t>
  </si>
  <si>
    <r>
      <t xml:space="preserve">
</t>
    </r>
    <r>
      <rPr>
        <b/>
        <u/>
        <sz val="11"/>
        <color theme="1"/>
        <rFont val="Calibri"/>
        <family val="2"/>
        <scheme val="minor"/>
      </rPr>
      <t xml:space="preserve">Anleitung (1):
</t>
    </r>
    <r>
      <rPr>
        <b/>
        <sz val="11"/>
        <color theme="1"/>
        <rFont val="Calibri"/>
        <family val="2"/>
        <scheme val="minor"/>
      </rPr>
      <t xml:space="preserve">Beantworten Sie die Kontrollfragen (ja/nein). </t>
    </r>
    <r>
      <rPr>
        <sz val="11"/>
        <color theme="1"/>
        <rFont val="Calibri"/>
        <family val="2"/>
        <scheme val="minor"/>
      </rPr>
      <t xml:space="preserve">
</t>
    </r>
    <r>
      <rPr>
        <b/>
        <sz val="11"/>
        <color theme="1"/>
        <rFont val="Calibri"/>
        <family val="2"/>
        <scheme val="minor"/>
      </rPr>
      <t xml:space="preserve">Füllen Sie die farbigen Felder in den vier Blöcken mit Übertitelung "EINGABEN" aus. 
</t>
    </r>
    <r>
      <rPr>
        <sz val="11"/>
        <color theme="1"/>
        <rFont val="Calibri"/>
        <family val="2"/>
        <scheme val="minor"/>
      </rPr>
      <t xml:space="preserve">Zusätzlich sind die Eingabebereiche auch mit einem </t>
    </r>
    <r>
      <rPr>
        <sz val="11"/>
        <color rgb="FFFF0000"/>
        <rFont val="Calibri"/>
        <family val="2"/>
        <scheme val="minor"/>
      </rPr>
      <t>roten Pfeil</t>
    </r>
    <r>
      <rPr>
        <sz val="11"/>
        <color theme="1"/>
        <rFont val="Calibri"/>
        <family val="2"/>
        <scheme val="minor"/>
      </rPr>
      <t xml:space="preserve"> markiert (Spalten F und Q).
Füllen Sie dabei nur die hellgrünen, blauen und orangenen und röntlichen Bereiche (in Summe 10 Bereiche) aus. Die anderen Felder sind gesperrt.
</t>
    </r>
    <r>
      <rPr>
        <b/>
        <u/>
        <sz val="11"/>
        <color theme="1"/>
        <rFont val="Calibri"/>
        <family val="2"/>
        <scheme val="minor"/>
      </rPr>
      <t/>
    </r>
  </si>
  <si>
    <t>Auf Basis der oben ausgewählten Zeiträume; Deckelung bei 1.800.000 Euro</t>
  </si>
  <si>
    <t>v_1_0 SLT,sd 09.12.2021, 16:30 Uhr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</si>
</sst>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9"/>
      <color indexed="81"/>
      <name val="Segoe UI"/>
      <family val="2"/>
    </font>
    <font>
      <b/>
      <sz val="9"/>
      <color indexed="81"/>
      <name val="Segoe UI"/>
      <family val="2"/>
    </font>
    <font>
      <b/>
      <sz val="10"/>
      <color theme="1"/>
      <name val="Calibri"/>
      <family val="2"/>
      <scheme val="minor"/>
    </font>
    <font>
      <b/>
      <sz val="11"/>
      <color rgb="FFFF0000"/>
      <name val="Calibri"/>
      <family val="2"/>
      <scheme val="minor"/>
    </font>
    <font>
      <b/>
      <sz val="14"/>
      <color theme="1"/>
      <name val="Calibri"/>
      <family val="2"/>
      <scheme val="minor"/>
    </font>
    <font>
      <b/>
      <sz val="16"/>
      <color theme="1"/>
      <name val="Calibri"/>
      <family val="2"/>
      <scheme val="minor"/>
    </font>
    <font>
      <b/>
      <sz val="11"/>
      <color rgb="FFFF0000"/>
      <name val="Symbol"/>
      <family val="1"/>
      <charset val="2"/>
    </font>
    <font>
      <u/>
      <sz val="11"/>
      <color theme="10"/>
      <name val="Calibri"/>
      <family val="2"/>
      <scheme val="minor"/>
    </font>
    <font>
      <b/>
      <u/>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1"/>
      <color rgb="FFFF0000"/>
      <name val="Calibri"/>
      <family val="2"/>
      <scheme val="minor"/>
    </font>
    <font>
      <b/>
      <u/>
      <sz val="12"/>
      <color rgb="FFFF0000"/>
      <name val="Calibri"/>
      <family val="2"/>
      <scheme val="minor"/>
    </font>
    <font>
      <b/>
      <sz val="10"/>
      <color rgb="FFFF0000"/>
      <name val="Calibri"/>
      <family val="2"/>
      <scheme val="minor"/>
    </font>
    <font>
      <b/>
      <i/>
      <sz val="12"/>
      <color theme="1"/>
      <name val="Calibri"/>
      <family val="2"/>
      <scheme val="minor"/>
    </font>
    <font>
      <u/>
      <sz val="11"/>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0B0F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80">
    <xf numFmtId="0" fontId="0" fillId="0" borderId="0" xfId="0"/>
    <xf numFmtId="0" fontId="9" fillId="12" borderId="0" xfId="0" applyFont="1" applyFill="1" applyProtection="1"/>
    <xf numFmtId="0" fontId="0" fillId="12" borderId="0" xfId="0" applyFill="1" applyProtection="1"/>
    <xf numFmtId="0" fontId="2" fillId="12" borderId="0" xfId="0" applyFont="1" applyFill="1" applyProtection="1"/>
    <xf numFmtId="0" fontId="3" fillId="12" borderId="0" xfId="0" applyFont="1" applyFill="1" applyProtection="1"/>
    <xf numFmtId="0" fontId="19" fillId="12" borderId="0" xfId="2" applyFont="1" applyFill="1" applyBorder="1" applyAlignment="1" applyProtection="1">
      <alignment horizontal="left" vertical="top"/>
    </xf>
    <xf numFmtId="0" fontId="12" fillId="12" borderId="0" xfId="2" applyFill="1" applyBorder="1" applyAlignment="1" applyProtection="1">
      <alignment horizontal="left" vertical="top"/>
    </xf>
    <xf numFmtId="0" fontId="0" fillId="12" borderId="0" xfId="0" applyFill="1" applyAlignment="1" applyProtection="1">
      <alignment horizontal="left" vertical="top"/>
    </xf>
    <xf numFmtId="0" fontId="0" fillId="12" borderId="3" xfId="0" applyFill="1" applyBorder="1" applyProtection="1"/>
    <xf numFmtId="0" fontId="2" fillId="0" borderId="0" xfId="0" applyFont="1" applyProtection="1"/>
    <xf numFmtId="0" fontId="0" fillId="0" borderId="0" xfId="0" applyProtection="1"/>
    <xf numFmtId="0" fontId="11" fillId="0" borderId="0" xfId="0" quotePrefix="1" applyFont="1" applyAlignment="1" applyProtection="1">
      <alignment horizontal="right"/>
    </xf>
    <xf numFmtId="0" fontId="9" fillId="3" borderId="0" xfId="0" applyFont="1" applyFill="1" applyProtection="1"/>
    <xf numFmtId="0" fontId="0" fillId="3" borderId="0" xfId="0" applyFill="1" applyProtection="1"/>
    <xf numFmtId="0" fontId="3" fillId="0" borderId="0" xfId="0" applyFont="1" applyProtection="1"/>
    <xf numFmtId="0" fontId="0" fillId="0" borderId="0" xfId="0" applyFont="1" applyProtection="1"/>
    <xf numFmtId="0" fontId="0" fillId="0" borderId="0" xfId="0" applyFont="1" applyAlignment="1" applyProtection="1"/>
    <xf numFmtId="0" fontId="4" fillId="0" borderId="0" xfId="0" applyFont="1" applyAlignment="1" applyProtection="1"/>
    <xf numFmtId="0" fontId="10" fillId="3" borderId="0" xfId="0" applyFont="1" applyFill="1" applyAlignment="1" applyProtection="1"/>
    <xf numFmtId="0" fontId="2" fillId="0" borderId="1" xfId="0" applyFont="1" applyBorder="1" applyAlignment="1" applyProtection="1">
      <alignment horizontal="right"/>
    </xf>
    <xf numFmtId="0" fontId="2" fillId="3" borderId="1" xfId="0" applyFont="1" applyFill="1" applyBorder="1" applyAlignment="1" applyProtection="1">
      <alignment horizontal="right"/>
    </xf>
    <xf numFmtId="0" fontId="0" fillId="0" borderId="1" xfId="0" applyBorder="1" applyProtection="1"/>
    <xf numFmtId="0" fontId="0" fillId="0" borderId="1" xfId="0" applyFont="1" applyBorder="1" applyProtection="1"/>
    <xf numFmtId="0" fontId="2" fillId="0" borderId="1" xfId="0" applyFont="1" applyBorder="1" applyAlignment="1" applyProtection="1">
      <alignment wrapText="1"/>
    </xf>
    <xf numFmtId="0" fontId="3" fillId="0" borderId="0" xfId="0" applyFont="1" applyFill="1" applyProtection="1"/>
    <xf numFmtId="2" fontId="0" fillId="0" borderId="0" xfId="0" applyNumberFormat="1" applyProtection="1"/>
    <xf numFmtId="0" fontId="0" fillId="0" borderId="0" xfId="0" applyAlignment="1" applyProtection="1">
      <alignment horizontal="center"/>
    </xf>
    <xf numFmtId="2" fontId="0" fillId="0" borderId="0" xfId="0" applyNumberFormat="1" applyFill="1" applyBorder="1" applyProtection="1"/>
    <xf numFmtId="2" fontId="0" fillId="0" borderId="0" xfId="0" applyNumberFormat="1" applyFill="1" applyProtection="1"/>
    <xf numFmtId="0" fontId="9" fillId="6" borderId="0" xfId="0" applyFont="1" applyFill="1" applyProtection="1"/>
    <xf numFmtId="0" fontId="2" fillId="0" borderId="0" xfId="0" applyFont="1" applyBorder="1" applyAlignment="1" applyProtection="1">
      <alignment wrapText="1"/>
    </xf>
    <xf numFmtId="0" fontId="8" fillId="0" borderId="0" xfId="0" quotePrefix="1" applyFont="1" applyAlignment="1" applyProtection="1">
      <alignment horizontal="right"/>
    </xf>
    <xf numFmtId="2" fontId="0" fillId="0" borderId="0" xfId="0" applyNumberFormat="1" applyFont="1" applyFill="1" applyBorder="1" applyProtection="1"/>
    <xf numFmtId="0" fontId="2" fillId="4" borderId="1" xfId="0" applyFont="1" applyFill="1" applyBorder="1" applyProtection="1"/>
    <xf numFmtId="0" fontId="2" fillId="0" borderId="0" xfId="0" applyFont="1" applyFill="1" applyBorder="1" applyProtection="1"/>
    <xf numFmtId="0" fontId="0" fillId="0" borderId="0" xfId="0" applyFill="1" applyBorder="1" applyProtection="1"/>
    <xf numFmtId="2" fontId="2" fillId="0" borderId="0" xfId="0" applyNumberFormat="1" applyFont="1" applyFill="1" applyBorder="1" applyProtection="1"/>
    <xf numFmtId="0" fontId="2" fillId="0" borderId="0" xfId="0" applyFont="1" applyAlignment="1" applyProtection="1">
      <alignment vertical="top"/>
    </xf>
    <xf numFmtId="0" fontId="0" fillId="0" borderId="0" xfId="0" applyBorder="1" applyProtection="1"/>
    <xf numFmtId="17" fontId="7" fillId="7" borderId="1" xfId="0" applyNumberFormat="1" applyFont="1" applyFill="1" applyBorder="1" applyProtection="1"/>
    <xf numFmtId="17" fontId="7" fillId="8" borderId="1" xfId="0" applyNumberFormat="1" applyFont="1" applyFill="1" applyBorder="1" applyProtection="1"/>
    <xf numFmtId="17" fontId="7" fillId="9" borderId="1" xfId="0" applyNumberFormat="1" applyFont="1" applyFill="1" applyBorder="1" applyProtection="1"/>
    <xf numFmtId="17" fontId="7" fillId="10" borderId="1" xfId="0" applyNumberFormat="1" applyFont="1" applyFill="1" applyBorder="1" applyProtection="1"/>
    <xf numFmtId="17" fontId="7" fillId="6" borderId="1" xfId="0" applyNumberFormat="1" applyFont="1" applyFill="1" applyBorder="1" applyProtection="1"/>
    <xf numFmtId="17" fontId="7" fillId="11" borderId="1" xfId="0" applyNumberFormat="1" applyFont="1" applyFill="1" applyBorder="1" applyProtection="1"/>
    <xf numFmtId="0" fontId="0" fillId="0" borderId="7" xfId="0" applyFill="1" applyBorder="1" applyProtection="1"/>
    <xf numFmtId="0" fontId="0" fillId="0" borderId="1" xfId="0" applyFill="1" applyBorder="1" applyProtection="1"/>
    <xf numFmtId="17" fontId="7" fillId="16" borderId="1" xfId="0" applyNumberFormat="1" applyFont="1" applyFill="1" applyBorder="1" applyProtection="1"/>
    <xf numFmtId="17" fontId="7" fillId="14" borderId="1" xfId="0" applyNumberFormat="1" applyFont="1" applyFill="1" applyBorder="1" applyProtection="1"/>
    <xf numFmtId="17" fontId="7" fillId="15" borderId="1" xfId="0" applyNumberFormat="1" applyFont="1" applyFill="1" applyBorder="1" applyProtection="1"/>
    <xf numFmtId="0" fontId="2" fillId="0" borderId="0" xfId="0" applyFont="1" applyFill="1" applyBorder="1" applyAlignment="1" applyProtection="1">
      <alignment horizontal="left" vertical="top"/>
    </xf>
    <xf numFmtId="0" fontId="0" fillId="0" borderId="0" xfId="0" applyFill="1" applyAlignment="1" applyProtection="1">
      <alignment horizontal="center"/>
    </xf>
    <xf numFmtId="2" fontId="8" fillId="0" borderId="0" xfId="0" applyNumberFormat="1" applyFont="1" applyFill="1" applyBorder="1" applyProtection="1"/>
    <xf numFmtId="0" fontId="18" fillId="0" borderId="0" xfId="0" applyFont="1" applyAlignment="1" applyProtection="1">
      <alignment horizontal="right"/>
    </xf>
    <xf numFmtId="10" fontId="2" fillId="4" borderId="1" xfId="1" applyNumberFormat="1" applyFont="1" applyFill="1" applyBorder="1" applyAlignment="1" applyProtection="1">
      <alignment horizontal="right"/>
    </xf>
    <xf numFmtId="0" fontId="18" fillId="0" borderId="0" xfId="0" applyFont="1" applyProtection="1"/>
    <xf numFmtId="0" fontId="18" fillId="0" borderId="0" xfId="0" applyFont="1" applyAlignment="1" applyProtection="1">
      <alignment wrapText="1"/>
    </xf>
    <xf numFmtId="0" fontId="2" fillId="3" borderId="1" xfId="0" applyFont="1" applyFill="1" applyBorder="1" applyAlignment="1" applyProtection="1">
      <alignment wrapText="1"/>
    </xf>
    <xf numFmtId="0" fontId="2" fillId="4" borderId="2" xfId="0" applyFont="1" applyFill="1" applyBorder="1" applyProtection="1"/>
    <xf numFmtId="0" fontId="2" fillId="0" borderId="0" xfId="0" applyFont="1" applyAlignment="1" applyProtection="1"/>
    <xf numFmtId="2" fontId="2" fillId="0" borderId="0" xfId="0" applyNumberFormat="1" applyFont="1" applyBorder="1" applyProtection="1"/>
    <xf numFmtId="10" fontId="0" fillId="0" borderId="1" xfId="1" applyNumberFormat="1" applyFont="1" applyBorder="1" applyProtection="1"/>
    <xf numFmtId="10" fontId="2" fillId="4" borderId="17" xfId="1" applyNumberFormat="1" applyFont="1" applyFill="1" applyBorder="1" applyAlignment="1" applyProtection="1">
      <alignment horizontal="right"/>
    </xf>
    <xf numFmtId="0" fontId="0" fillId="2" borderId="0" xfId="0" applyFill="1" applyProtection="1"/>
    <xf numFmtId="0" fontId="18" fillId="0" borderId="0" xfId="0" applyFont="1" applyAlignment="1" applyProtection="1"/>
    <xf numFmtId="0" fontId="8" fillId="0" borderId="0" xfId="0" applyFont="1" applyProtection="1"/>
    <xf numFmtId="0" fontId="9" fillId="3" borderId="0" xfId="0" applyFont="1" applyFill="1" applyAlignment="1" applyProtection="1"/>
    <xf numFmtId="0" fontId="15" fillId="2" borderId="0" xfId="0" applyFont="1" applyFill="1" applyProtection="1"/>
    <xf numFmtId="0" fontId="20" fillId="0" borderId="0" xfId="0" applyFont="1" applyAlignment="1" applyProtection="1"/>
    <xf numFmtId="0" fontId="21" fillId="0" borderId="0" xfId="0" applyFont="1" applyAlignment="1" applyProtection="1"/>
    <xf numFmtId="0" fontId="16" fillId="0" borderId="0" xfId="0" applyFont="1" applyProtection="1"/>
    <xf numFmtId="0" fontId="3" fillId="0" borderId="0" xfId="0" applyFont="1" applyBorder="1" applyAlignment="1" applyProtection="1">
      <alignment vertical="top"/>
    </xf>
    <xf numFmtId="0" fontId="3" fillId="0" borderId="0" xfId="0" applyFont="1" applyFill="1" applyBorder="1" applyAlignment="1" applyProtection="1">
      <alignment vertical="top"/>
    </xf>
    <xf numFmtId="0" fontId="0" fillId="0" borderId="0" xfId="0" applyFill="1" applyBorder="1" applyAlignment="1" applyProtection="1">
      <alignment vertical="top"/>
    </xf>
    <xf numFmtId="0" fontId="0" fillId="0" borderId="0" xfId="0" applyFill="1" applyAlignment="1" applyProtection="1">
      <alignment horizontal="left" wrapText="1"/>
    </xf>
    <xf numFmtId="0" fontId="0" fillId="0" borderId="0" xfId="0" applyAlignment="1" applyProtection="1">
      <alignment horizontal="left"/>
    </xf>
    <xf numFmtId="0" fontId="4" fillId="0" borderId="0" xfId="0" applyFont="1" applyAlignment="1" applyProtection="1">
      <alignment horizontal="left"/>
    </xf>
    <xf numFmtId="0" fontId="2" fillId="4" borderId="1" xfId="0" applyFont="1" applyFill="1" applyBorder="1" applyAlignment="1" applyProtection="1">
      <alignment vertical="top"/>
    </xf>
    <xf numFmtId="0" fontId="7" fillId="18" borderId="1" xfId="0" applyFont="1" applyFill="1" applyBorder="1" applyProtection="1"/>
    <xf numFmtId="0" fontId="0" fillId="19" borderId="0" xfId="0" applyFill="1" applyProtection="1"/>
    <xf numFmtId="0" fontId="4" fillId="19" borderId="0" xfId="0" applyFont="1" applyFill="1" applyAlignment="1" applyProtection="1"/>
    <xf numFmtId="0" fontId="0" fillId="0" borderId="0" xfId="0" applyAlignment="1" applyProtection="1">
      <alignment vertical="center"/>
    </xf>
    <xf numFmtId="0" fontId="17" fillId="19" borderId="0" xfId="0" applyFont="1" applyFill="1" applyAlignment="1" applyProtection="1">
      <alignment vertical="center"/>
    </xf>
    <xf numFmtId="4" fontId="0" fillId="18" borderId="1" xfId="0" applyNumberFormat="1" applyFill="1" applyBorder="1" applyProtection="1">
      <protection locked="0"/>
    </xf>
    <xf numFmtId="4" fontId="0" fillId="7" borderId="1" xfId="0" applyNumberFormat="1" applyFill="1" applyBorder="1" applyProtection="1">
      <protection locked="0"/>
    </xf>
    <xf numFmtId="4" fontId="0" fillId="8" borderId="1" xfId="0" applyNumberFormat="1" applyFill="1" applyBorder="1" applyProtection="1">
      <protection locked="0"/>
    </xf>
    <xf numFmtId="4" fontId="0" fillId="9" borderId="1" xfId="0" applyNumberFormat="1" applyFill="1" applyBorder="1" applyProtection="1">
      <protection locked="0"/>
    </xf>
    <xf numFmtId="4" fontId="0" fillId="10" borderId="1" xfId="0" applyNumberFormat="1" applyFill="1" applyBorder="1" applyProtection="1">
      <protection locked="0"/>
    </xf>
    <xf numFmtId="4" fontId="0" fillId="6" borderId="1" xfId="0" applyNumberFormat="1" applyFill="1" applyBorder="1" applyProtection="1">
      <protection locked="0"/>
    </xf>
    <xf numFmtId="4" fontId="0" fillId="11" borderId="1" xfId="0" applyNumberFormat="1" applyFill="1" applyBorder="1" applyProtection="1">
      <protection locked="0"/>
    </xf>
    <xf numFmtId="4" fontId="0" fillId="16" borderId="1" xfId="0" applyNumberFormat="1" applyFill="1" applyBorder="1" applyProtection="1">
      <protection locked="0"/>
    </xf>
    <xf numFmtId="4" fontId="0" fillId="14" borderId="1" xfId="0" applyNumberFormat="1" applyFill="1" applyBorder="1" applyProtection="1">
      <protection locked="0"/>
    </xf>
    <xf numFmtId="4" fontId="0" fillId="15" borderId="1" xfId="0" applyNumberFormat="1" applyFill="1" applyBorder="1" applyProtection="1">
      <protection locked="0"/>
    </xf>
    <xf numFmtId="4" fontId="0" fillId="4" borderId="1" xfId="0" applyNumberFormat="1" applyFont="1" applyFill="1" applyBorder="1" applyAlignment="1" applyProtection="1">
      <alignment horizontal="right"/>
    </xf>
    <xf numFmtId="4" fontId="0" fillId="0" borderId="0" xfId="0" applyNumberFormat="1" applyProtection="1"/>
    <xf numFmtId="4" fontId="0" fillId="0" borderId="0" xfId="0" applyNumberFormat="1" applyFill="1" applyProtection="1"/>
    <xf numFmtId="4" fontId="0" fillId="18" borderId="1" xfId="0" applyNumberFormat="1" applyFont="1" applyFill="1" applyBorder="1" applyProtection="1">
      <protection locked="0"/>
    </xf>
    <xf numFmtId="4" fontId="0" fillId="7" borderId="1" xfId="0" applyNumberFormat="1" applyFont="1" applyFill="1" applyBorder="1" applyProtection="1">
      <protection locked="0"/>
    </xf>
    <xf numFmtId="4" fontId="0" fillId="8" borderId="1" xfId="0" applyNumberFormat="1" applyFont="1" applyFill="1" applyBorder="1" applyProtection="1">
      <protection locked="0"/>
    </xf>
    <xf numFmtId="4" fontId="0" fillId="9" borderId="1" xfId="0" applyNumberFormat="1" applyFont="1" applyFill="1" applyBorder="1" applyProtection="1">
      <protection locked="0"/>
    </xf>
    <xf numFmtId="4" fontId="0" fillId="10" borderId="1" xfId="0" applyNumberFormat="1" applyFont="1" applyFill="1" applyBorder="1" applyProtection="1">
      <protection locked="0"/>
    </xf>
    <xf numFmtId="4" fontId="0" fillId="6" borderId="1" xfId="0" applyNumberFormat="1" applyFont="1" applyFill="1" applyBorder="1" applyProtection="1">
      <protection locked="0"/>
    </xf>
    <xf numFmtId="4" fontId="0" fillId="11" borderId="1" xfId="0" applyNumberFormat="1" applyFont="1" applyFill="1" applyBorder="1" applyProtection="1">
      <protection locked="0"/>
    </xf>
    <xf numFmtId="4" fontId="0" fillId="5" borderId="1" xfId="0" applyNumberFormat="1" applyFill="1" applyBorder="1" applyProtection="1"/>
    <xf numFmtId="4" fontId="0" fillId="17" borderId="2" xfId="0" applyNumberFormat="1" applyFont="1" applyFill="1" applyBorder="1" applyAlignment="1" applyProtection="1">
      <alignment horizontal="right"/>
    </xf>
    <xf numFmtId="4" fontId="2" fillId="17" borderId="9" xfId="0" applyNumberFormat="1" applyFont="1" applyFill="1" applyBorder="1" applyAlignment="1" applyProtection="1">
      <alignment horizontal="right"/>
    </xf>
    <xf numFmtId="4" fontId="2" fillId="17" borderId="10" xfId="0" applyNumberFormat="1" applyFont="1" applyFill="1" applyBorder="1" applyAlignment="1" applyProtection="1">
      <alignment horizontal="right"/>
    </xf>
    <xf numFmtId="4" fontId="2" fillId="17" borderId="11" xfId="0" applyNumberFormat="1" applyFont="1" applyFill="1" applyBorder="1" applyAlignment="1" applyProtection="1">
      <alignment horizontal="right"/>
    </xf>
    <xf numFmtId="4" fontId="2" fillId="17" borderId="2" xfId="0" applyNumberFormat="1" applyFont="1" applyFill="1" applyBorder="1" applyProtection="1"/>
    <xf numFmtId="4" fontId="2" fillId="17" borderId="8" xfId="0" applyNumberFormat="1" applyFont="1" applyFill="1" applyBorder="1" applyProtection="1"/>
    <xf numFmtId="4" fontId="0" fillId="0" borderId="1" xfId="1" applyNumberFormat="1" applyFont="1" applyBorder="1" applyProtection="1"/>
    <xf numFmtId="4" fontId="2" fillId="0" borderId="1" xfId="0" applyNumberFormat="1" applyFont="1" applyBorder="1" applyProtection="1"/>
    <xf numFmtId="4" fontId="2" fillId="17" borderId="15" xfId="0" applyNumberFormat="1" applyFont="1" applyFill="1" applyBorder="1" applyProtection="1"/>
    <xf numFmtId="4" fontId="2" fillId="17" borderId="16" xfId="0" applyNumberFormat="1" applyFont="1" applyFill="1" applyBorder="1" applyProtection="1"/>
    <xf numFmtId="4" fontId="9" fillId="3" borderId="8" xfId="0" applyNumberFormat="1" applyFont="1" applyFill="1" applyBorder="1" applyProtection="1"/>
    <xf numFmtId="4" fontId="0" fillId="17" borderId="1" xfId="0" applyNumberFormat="1" applyFont="1" applyFill="1" applyBorder="1" applyAlignment="1" applyProtection="1">
      <alignment horizontal="right"/>
    </xf>
    <xf numFmtId="4" fontId="2" fillId="17" borderId="1" xfId="0" applyNumberFormat="1" applyFont="1" applyFill="1" applyBorder="1" applyProtection="1"/>
    <xf numFmtId="4" fontId="0" fillId="17" borderId="1" xfId="0" applyNumberFormat="1" applyFill="1" applyBorder="1" applyProtection="1"/>
    <xf numFmtId="4" fontId="2" fillId="4" borderId="1" xfId="0" applyNumberFormat="1" applyFont="1" applyFill="1" applyBorder="1" applyAlignment="1" applyProtection="1">
      <alignment vertical="top"/>
    </xf>
    <xf numFmtId="4" fontId="2" fillId="0" borderId="0" xfId="0" applyNumberFormat="1" applyFont="1" applyBorder="1" applyProtection="1"/>
    <xf numFmtId="4" fontId="0" fillId="0" borderId="18" xfId="1" applyNumberFormat="1" applyFont="1" applyBorder="1" applyProtection="1"/>
    <xf numFmtId="0" fontId="0" fillId="0" borderId="0" xfId="0" applyFill="1" applyProtection="1"/>
    <xf numFmtId="10" fontId="0" fillId="0" borderId="0" xfId="0" applyNumberFormat="1" applyProtection="1"/>
    <xf numFmtId="10" fontId="2" fillId="4" borderId="21" xfId="1" applyNumberFormat="1" applyFont="1" applyFill="1" applyBorder="1" applyAlignment="1" applyProtection="1">
      <alignment horizontal="right"/>
    </xf>
    <xf numFmtId="10" fontId="2" fillId="0" borderId="1" xfId="1" applyNumberFormat="1" applyFont="1" applyBorder="1" applyProtection="1"/>
    <xf numFmtId="4" fontId="2" fillId="17" borderId="16" xfId="0" applyNumberFormat="1" applyFont="1" applyFill="1" applyBorder="1" applyAlignment="1" applyProtection="1">
      <alignment horizontal="right"/>
    </xf>
    <xf numFmtId="0" fontId="3" fillId="0" borderId="19" xfId="0" applyFont="1" applyBorder="1" applyAlignment="1" applyProtection="1">
      <alignment horizontal="left"/>
    </xf>
    <xf numFmtId="0" fontId="3" fillId="0" borderId="0" xfId="0" applyFont="1" applyBorder="1" applyAlignment="1" applyProtection="1">
      <alignment horizontal="left"/>
    </xf>
    <xf numFmtId="0" fontId="0" fillId="0" borderId="0" xfId="0" applyAlignment="1" applyProtection="1">
      <alignment horizontal="left" wrapText="1"/>
    </xf>
    <xf numFmtId="0" fontId="3" fillId="0" borderId="0" xfId="0" applyFont="1" applyFill="1" applyBorder="1" applyAlignment="1" applyProtection="1">
      <alignment vertical="top" wrapText="1"/>
    </xf>
    <xf numFmtId="0" fontId="14" fillId="2" borderId="1" xfId="0" applyFont="1" applyFill="1" applyBorder="1" applyAlignment="1" applyProtection="1">
      <alignment horizontal="right"/>
      <protection locked="0"/>
    </xf>
    <xf numFmtId="0" fontId="14" fillId="2" borderId="20" xfId="0" applyFont="1" applyFill="1" applyBorder="1" applyAlignment="1" applyProtection="1">
      <alignment horizontal="right"/>
      <protection locked="0"/>
    </xf>
    <xf numFmtId="0" fontId="2" fillId="6" borderId="1" xfId="0" applyFont="1" applyFill="1" applyBorder="1" applyAlignment="1" applyProtection="1">
      <alignment wrapText="1"/>
    </xf>
    <xf numFmtId="4" fontId="2" fillId="17" borderId="18" xfId="0" applyNumberFormat="1" applyFont="1" applyFill="1" applyBorder="1" applyProtection="1"/>
    <xf numFmtId="4" fontId="0" fillId="17" borderId="18" xfId="0" applyNumberFormat="1" applyFont="1" applyFill="1" applyBorder="1" applyProtection="1"/>
    <xf numFmtId="4" fontId="0" fillId="17" borderId="1" xfId="0" applyNumberFormat="1" applyFont="1" applyFill="1" applyBorder="1" applyProtection="1"/>
    <xf numFmtId="4" fontId="0" fillId="0" borderId="0" xfId="0" applyNumberFormat="1" applyFont="1" applyBorder="1" applyProtection="1"/>
    <xf numFmtId="0" fontId="0" fillId="6" borderId="1" xfId="0" applyFont="1" applyFill="1" applyBorder="1" applyAlignment="1" applyProtection="1">
      <alignment wrapText="1"/>
    </xf>
    <xf numFmtId="0" fontId="2" fillId="4" borderId="1" xfId="0" applyFont="1" applyFill="1" applyBorder="1" applyAlignment="1" applyProtection="1">
      <alignment horizontal="left" vertical="top" wrapText="1"/>
    </xf>
    <xf numFmtId="0" fontId="8" fillId="0" borderId="0" xfId="0" applyFont="1" applyFill="1" applyProtection="1"/>
    <xf numFmtId="0" fontId="3" fillId="0" borderId="19" xfId="0" applyFont="1" applyBorder="1" applyAlignment="1" applyProtection="1">
      <alignment horizontal="left"/>
    </xf>
    <xf numFmtId="0" fontId="3" fillId="0" borderId="0" xfId="0" applyFont="1" applyBorder="1" applyAlignment="1" applyProtection="1">
      <alignment horizontal="left"/>
    </xf>
    <xf numFmtId="0" fontId="3" fillId="0" borderId="0" xfId="0" applyFont="1" applyAlignment="1" applyProtection="1">
      <alignment horizontal="left"/>
    </xf>
    <xf numFmtId="0" fontId="2" fillId="3" borderId="0" xfId="0" applyFont="1" applyFill="1" applyAlignment="1" applyProtection="1">
      <alignment horizontal="left" wrapText="1"/>
    </xf>
    <xf numFmtId="0" fontId="2" fillId="4" borderId="1" xfId="0" applyFont="1" applyFill="1" applyBorder="1" applyAlignment="1" applyProtection="1">
      <alignment horizontal="left" vertical="top"/>
    </xf>
    <xf numFmtId="0" fontId="2" fillId="4" borderId="2" xfId="0" applyFont="1" applyFill="1" applyBorder="1" applyAlignment="1" applyProtection="1">
      <alignment horizontal="left" vertical="top"/>
    </xf>
    <xf numFmtId="0" fontId="14" fillId="0" borderId="0" xfId="0" applyFont="1" applyAlignment="1" applyProtection="1">
      <alignment horizontal="left" vertical="top" wrapText="1"/>
    </xf>
    <xf numFmtId="0" fontId="0" fillId="0" borderId="0" xfId="0" applyAlignment="1" applyProtection="1">
      <alignment horizontal="left" vertical="top" wrapText="1"/>
    </xf>
    <xf numFmtId="0" fontId="18" fillId="0" borderId="0" xfId="0" applyFont="1" applyAlignment="1" applyProtection="1">
      <alignment horizontal="left" vertical="top" wrapText="1"/>
    </xf>
    <xf numFmtId="0" fontId="2" fillId="0" borderId="0" xfId="0" applyFont="1" applyAlignment="1" applyProtection="1">
      <alignment horizontal="left" wrapText="1"/>
    </xf>
    <xf numFmtId="0" fontId="2" fillId="4" borderId="1" xfId="0" applyFont="1" applyFill="1" applyBorder="1" applyAlignment="1" applyProtection="1">
      <alignment horizontal="left"/>
    </xf>
    <xf numFmtId="0" fontId="17" fillId="13" borderId="12" xfId="0" applyFont="1" applyFill="1" applyBorder="1" applyAlignment="1" applyProtection="1">
      <alignment horizontal="left" vertical="top" wrapText="1"/>
    </xf>
    <xf numFmtId="0" fontId="17" fillId="13" borderId="13" xfId="0" applyFont="1" applyFill="1" applyBorder="1" applyAlignment="1" applyProtection="1">
      <alignment horizontal="left" vertical="top" wrapText="1"/>
    </xf>
    <xf numFmtId="0" fontId="17" fillId="13" borderId="14" xfId="0" applyFont="1" applyFill="1" applyBorder="1" applyAlignment="1" applyProtection="1">
      <alignment horizontal="left" vertical="top" wrapText="1"/>
    </xf>
    <xf numFmtId="0" fontId="0" fillId="2" borderId="1" xfId="0" applyFill="1" applyBorder="1" applyAlignment="1" applyProtection="1">
      <alignment horizontal="left" vertical="top"/>
      <protection locked="0"/>
    </xf>
    <xf numFmtId="0" fontId="2" fillId="0" borderId="0" xfId="0" applyFont="1" applyAlignment="1" applyProtection="1">
      <alignment horizontal="left" vertical="top" wrapText="1"/>
    </xf>
    <xf numFmtId="0" fontId="0" fillId="0" borderId="0" xfId="0" applyAlignment="1" applyProtection="1">
      <alignment horizontal="left" wrapText="1"/>
    </xf>
    <xf numFmtId="0" fontId="10" fillId="3" borderId="0" xfId="0" applyFont="1" applyFill="1" applyAlignment="1" applyProtection="1">
      <alignment horizontal="left" wrapText="1"/>
    </xf>
    <xf numFmtId="0" fontId="0" fillId="17" borderId="1" xfId="0" applyFill="1" applyBorder="1" applyAlignment="1" applyProtection="1">
      <alignment horizontal="left" wrapText="1"/>
    </xf>
    <xf numFmtId="0" fontId="15" fillId="17" borderId="4" xfId="0" applyFont="1" applyFill="1" applyBorder="1" applyAlignment="1" applyProtection="1">
      <alignment horizontal="left" wrapText="1"/>
    </xf>
    <xf numFmtId="0" fontId="15" fillId="17" borderId="5" xfId="0" applyFont="1" applyFill="1" applyBorder="1" applyAlignment="1" applyProtection="1">
      <alignment horizontal="left" wrapText="1"/>
    </xf>
    <xf numFmtId="0" fontId="15" fillId="17" borderId="6" xfId="0" applyFont="1" applyFill="1" applyBorder="1" applyAlignment="1" applyProtection="1">
      <alignment horizontal="left" wrapText="1"/>
    </xf>
    <xf numFmtId="0" fontId="0" fillId="17" borderId="1" xfId="0" applyFill="1" applyBorder="1" applyAlignment="1" applyProtection="1">
      <alignment horizontal="left"/>
    </xf>
    <xf numFmtId="0" fontId="0" fillId="0" borderId="1" xfId="0" applyBorder="1" applyAlignment="1" applyProtection="1">
      <alignment horizontal="left" vertical="top" wrapText="1"/>
    </xf>
    <xf numFmtId="0" fontId="3" fillId="0" borderId="0" xfId="0" applyFont="1" applyFill="1" applyBorder="1" applyAlignment="1" applyProtection="1">
      <alignment horizontal="left" vertical="top" wrapText="1"/>
    </xf>
    <xf numFmtId="0" fontId="15" fillId="4" borderId="1" xfId="0" applyFont="1" applyFill="1" applyBorder="1" applyAlignment="1" applyProtection="1">
      <alignment horizontal="left"/>
    </xf>
    <xf numFmtId="0" fontId="0" fillId="0" borderId="1" xfId="0" quotePrefix="1" applyBorder="1" applyAlignment="1" applyProtection="1">
      <alignment horizontal="left"/>
    </xf>
    <xf numFmtId="0" fontId="0" fillId="0" borderId="1" xfId="0" applyBorder="1" applyAlignment="1" applyProtection="1">
      <alignment horizontal="left"/>
    </xf>
    <xf numFmtId="0" fontId="9" fillId="6" borderId="0" xfId="0" applyFont="1" applyFill="1" applyAlignment="1" applyProtection="1">
      <alignment horizontal="left"/>
    </xf>
    <xf numFmtId="0" fontId="0" fillId="0" borderId="1" xfId="0" applyBorder="1" applyAlignment="1" applyProtection="1">
      <alignment vertical="top" wrapText="1"/>
    </xf>
    <xf numFmtId="0" fontId="18" fillId="0" borderId="1" xfId="0" applyFont="1" applyBorder="1" applyAlignment="1" applyProtection="1">
      <alignment horizontal="left" vertical="top" wrapText="1"/>
    </xf>
    <xf numFmtId="0" fontId="14" fillId="0" borderId="1" xfId="0" applyFont="1" applyBorder="1" applyAlignment="1" applyProtection="1">
      <alignment horizontal="left" vertical="top" wrapText="1"/>
    </xf>
    <xf numFmtId="0" fontId="2" fillId="0" borderId="4" xfId="0" applyFont="1" applyBorder="1" applyAlignment="1" applyProtection="1">
      <alignment horizontal="left" wrapText="1"/>
    </xf>
    <xf numFmtId="0" fontId="2" fillId="0" borderId="5" xfId="0" applyFont="1" applyBorder="1" applyAlignment="1" applyProtection="1">
      <alignment horizontal="left" wrapText="1"/>
    </xf>
    <xf numFmtId="0" fontId="2" fillId="0" borderId="6" xfId="0" applyFont="1" applyBorder="1" applyAlignment="1" applyProtection="1">
      <alignment horizontal="left" wrapText="1"/>
    </xf>
    <xf numFmtId="0" fontId="0" fillId="0" borderId="4" xfId="0" applyBorder="1" applyAlignment="1" applyProtection="1">
      <alignment horizontal="left"/>
    </xf>
    <xf numFmtId="0" fontId="0" fillId="0" borderId="5" xfId="0" applyBorder="1" applyAlignment="1" applyProtection="1">
      <alignment horizontal="left"/>
    </xf>
    <xf numFmtId="0" fontId="0" fillId="0" borderId="6" xfId="0" applyBorder="1" applyAlignment="1" applyProtection="1">
      <alignment horizontal="left"/>
    </xf>
    <xf numFmtId="0" fontId="0" fillId="12" borderId="0" xfId="0" applyFill="1" applyAlignment="1" applyProtection="1">
      <alignment horizontal="left" vertical="top" wrapText="1"/>
    </xf>
    <xf numFmtId="0" fontId="8" fillId="12" borderId="0" xfId="0" applyFont="1" applyFill="1" applyAlignment="1" applyProtection="1">
      <alignment horizontal="left" vertical="top" wrapText="1"/>
    </xf>
  </cellXfs>
  <cellStyles count="3">
    <cellStyle name="Link" xfId="2" builtinId="8"/>
    <cellStyle name="Prozent" xfId="1" builtinId="5"/>
    <cellStyle name="Standard" xfId="0" builtinId="0"/>
  </cellStyles>
  <dxfs count="12">
    <dxf>
      <font>
        <color rgb="FF9C0006"/>
      </font>
      <fill>
        <patternFill>
          <bgColor rgb="FFFFC7CE"/>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rgb="FF9C0006"/>
      </font>
      <fill>
        <patternFill>
          <bgColor rgb="FFFFC7CE"/>
        </patternFill>
      </fill>
    </dxf>
    <dxf>
      <font>
        <color auto="1"/>
      </font>
      <fill>
        <patternFill>
          <bgColor rgb="FFEA8176"/>
        </patternFill>
      </fill>
    </dxf>
    <dxf>
      <font>
        <color rgb="FF9C0006"/>
      </font>
      <fill>
        <patternFill>
          <bgColor rgb="FFFFC7CE"/>
        </patternFill>
      </fill>
    </dxf>
    <dxf>
      <font>
        <color auto="1"/>
      </font>
      <fill>
        <patternFill>
          <bgColor rgb="FFEA8176"/>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8176"/>
      <color rgb="FF00B0F0"/>
      <color rgb="FFF2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212912</xdr:colOff>
      <xdr:row>1</xdr:row>
      <xdr:rowOff>123265</xdr:rowOff>
    </xdr:from>
    <xdr:to>
      <xdr:col>8</xdr:col>
      <xdr:colOff>496981</xdr:colOff>
      <xdr:row>4</xdr:row>
      <xdr:rowOff>156883</xdr:rowOff>
    </xdr:to>
    <xdr:pic>
      <xdr:nvPicPr>
        <xdr:cNvPr id="2" name="Grafik 1" descr="https://www.slt-steuerberatung.at/wp-content/themes/slt2018/images/slt_logo_4s.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2088" y="313765"/>
          <a:ext cx="1949824" cy="649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171450</xdr:colOff>
      <xdr:row>2</xdr:row>
      <xdr:rowOff>85725</xdr:rowOff>
    </xdr:from>
    <xdr:to>
      <xdr:col>9</xdr:col>
      <xdr:colOff>257175</xdr:colOff>
      <xdr:row>5</xdr:row>
      <xdr:rowOff>3175</xdr:rowOff>
    </xdr:to>
    <xdr:pic>
      <xdr:nvPicPr>
        <xdr:cNvPr id="7" name="Grafik 6" descr="https://www.slt-steuerberatung.at/wp-content/themes/slt2018/images/slt_logo_4s.png">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5450" y="466725"/>
          <a:ext cx="1609725" cy="53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76201</xdr:colOff>
      <xdr:row>10</xdr:row>
      <xdr:rowOff>0</xdr:rowOff>
    </xdr:from>
    <xdr:to>
      <xdr:col>11</xdr:col>
      <xdr:colOff>66675</xdr:colOff>
      <xdr:row>21</xdr:row>
      <xdr:rowOff>68783</xdr:rowOff>
    </xdr:to>
    <xdr:pic>
      <xdr:nvPicPr>
        <xdr:cNvPr id="4" name="Grafik 3"/>
        <xdr:cNvPicPr>
          <a:picLocks noChangeAspect="1"/>
        </xdr:cNvPicPr>
      </xdr:nvPicPr>
      <xdr:blipFill>
        <a:blip xmlns:r="http://schemas.openxmlformats.org/officeDocument/2006/relationships" r:embed="rId2"/>
        <a:stretch>
          <a:fillRect/>
        </a:stretch>
      </xdr:blipFill>
      <xdr:spPr>
        <a:xfrm>
          <a:off x="838201" y="4286250"/>
          <a:ext cx="7610474" cy="2164283"/>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1</xdr:col>
      <xdr:colOff>85725</xdr:colOff>
      <xdr:row>27</xdr:row>
      <xdr:rowOff>29064</xdr:rowOff>
    </xdr:from>
    <xdr:to>
      <xdr:col>13</xdr:col>
      <xdr:colOff>38100</xdr:colOff>
      <xdr:row>53</xdr:row>
      <xdr:rowOff>50742</xdr:rowOff>
    </xdr:to>
    <xdr:pic>
      <xdr:nvPicPr>
        <xdr:cNvPr id="5" name="Grafik 4"/>
        <xdr:cNvPicPr>
          <a:picLocks noChangeAspect="1"/>
        </xdr:cNvPicPr>
      </xdr:nvPicPr>
      <xdr:blipFill>
        <a:blip xmlns:r="http://schemas.openxmlformats.org/officeDocument/2006/relationships" r:embed="rId3"/>
        <a:stretch>
          <a:fillRect/>
        </a:stretch>
      </xdr:blipFill>
      <xdr:spPr>
        <a:xfrm>
          <a:off x="847725" y="8963514"/>
          <a:ext cx="9096375" cy="4974678"/>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1</xdr:col>
      <xdr:colOff>123825</xdr:colOff>
      <xdr:row>56</xdr:row>
      <xdr:rowOff>133350</xdr:rowOff>
    </xdr:from>
    <xdr:to>
      <xdr:col>12</xdr:col>
      <xdr:colOff>742950</xdr:colOff>
      <xdr:row>69</xdr:row>
      <xdr:rowOff>13257</xdr:rowOff>
    </xdr:to>
    <xdr:pic>
      <xdr:nvPicPr>
        <xdr:cNvPr id="6" name="Grafik 5"/>
        <xdr:cNvPicPr>
          <a:picLocks noChangeAspect="1"/>
        </xdr:cNvPicPr>
      </xdr:nvPicPr>
      <xdr:blipFill>
        <a:blip xmlns:r="http://schemas.openxmlformats.org/officeDocument/2006/relationships" r:embed="rId4"/>
        <a:stretch>
          <a:fillRect/>
        </a:stretch>
      </xdr:blipFill>
      <xdr:spPr>
        <a:xfrm>
          <a:off x="885825" y="14592300"/>
          <a:ext cx="9001125" cy="2356407"/>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1</xdr:col>
      <xdr:colOff>95250</xdr:colOff>
      <xdr:row>73</xdr:row>
      <xdr:rowOff>57150</xdr:rowOff>
    </xdr:from>
    <xdr:to>
      <xdr:col>10</xdr:col>
      <xdr:colOff>715419</xdr:colOff>
      <xdr:row>98</xdr:row>
      <xdr:rowOff>134025</xdr:rowOff>
    </xdr:to>
    <xdr:pic>
      <xdr:nvPicPr>
        <xdr:cNvPr id="11" name="Grafik 10"/>
        <xdr:cNvPicPr>
          <a:picLocks noChangeAspect="1"/>
        </xdr:cNvPicPr>
      </xdr:nvPicPr>
      <xdr:blipFill>
        <a:blip xmlns:r="http://schemas.openxmlformats.org/officeDocument/2006/relationships" r:embed="rId5"/>
        <a:stretch>
          <a:fillRect/>
        </a:stretch>
      </xdr:blipFill>
      <xdr:spPr>
        <a:xfrm>
          <a:off x="857250" y="17249775"/>
          <a:ext cx="7478169" cy="4839375"/>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FF00"/>
  </sheetPr>
  <dimension ref="A1:AL168"/>
  <sheetViews>
    <sheetView tabSelected="1" zoomScale="85" zoomScaleNormal="85" workbookViewId="0">
      <selection activeCell="E10" sqref="E10:G10"/>
    </sheetView>
  </sheetViews>
  <sheetFormatPr baseColWidth="10" defaultColWidth="11.42578125" defaultRowHeight="15" x14ac:dyDescent="0.25"/>
  <cols>
    <col min="1" max="1" width="8.140625" style="10" customWidth="1"/>
    <col min="2" max="3" width="11.42578125" style="10"/>
    <col min="4" max="4" width="19.85546875" style="10" customWidth="1"/>
    <col min="5" max="5" width="15.140625" style="10" customWidth="1"/>
    <col min="6" max="6" width="6.42578125" style="10" customWidth="1"/>
    <col min="7" max="7" width="13.5703125" style="10" customWidth="1"/>
    <col min="8" max="8" width="11.42578125" style="10"/>
    <col min="9" max="9" width="12.7109375" style="10" customWidth="1"/>
    <col min="10" max="17" width="11.42578125" style="10"/>
    <col min="18" max="18" width="13.140625" style="10" customWidth="1"/>
    <col min="19" max="16384" width="11.42578125" style="10"/>
  </cols>
  <sheetData>
    <row r="1" spans="1:8" s="2" customFormat="1" x14ac:dyDescent="0.25"/>
    <row r="2" spans="1:8" s="2" customFormat="1" ht="18.75" x14ac:dyDescent="0.3">
      <c r="B2" s="1" t="s">
        <v>47</v>
      </c>
    </row>
    <row r="3" spans="1:8" s="2" customFormat="1" x14ac:dyDescent="0.25">
      <c r="B3" s="3" t="s">
        <v>31</v>
      </c>
    </row>
    <row r="4" spans="1:8" s="2" customFormat="1" x14ac:dyDescent="0.25">
      <c r="B4" s="2" t="s">
        <v>156</v>
      </c>
    </row>
    <row r="5" spans="1:8" s="2" customFormat="1" x14ac:dyDescent="0.25">
      <c r="B5" s="4" t="s">
        <v>147</v>
      </c>
    </row>
    <row r="6" spans="1:8" s="2" customFormat="1" x14ac:dyDescent="0.25">
      <c r="B6" s="4"/>
    </row>
    <row r="7" spans="1:8" s="2" customFormat="1" ht="15.75" x14ac:dyDescent="0.25">
      <c r="B7" s="5" t="s">
        <v>43</v>
      </c>
      <c r="C7" s="6"/>
      <c r="D7" s="6"/>
      <c r="E7" s="6"/>
      <c r="F7" s="7"/>
      <c r="G7" s="7"/>
      <c r="H7" s="7"/>
    </row>
    <row r="8" spans="1:8" s="8" customFormat="1" x14ac:dyDescent="0.25"/>
    <row r="10" spans="1:8" x14ac:dyDescent="0.25">
      <c r="B10" s="9" t="s">
        <v>1</v>
      </c>
      <c r="D10" s="11" t="s">
        <v>30</v>
      </c>
      <c r="E10" s="154"/>
      <c r="F10" s="154"/>
      <c r="G10" s="154"/>
    </row>
    <row r="11" spans="1:8" x14ac:dyDescent="0.25">
      <c r="B11" s="9" t="s">
        <v>2</v>
      </c>
      <c r="D11" s="11" t="s">
        <v>30</v>
      </c>
      <c r="E11" s="154"/>
      <c r="F11" s="154"/>
      <c r="G11" s="154"/>
    </row>
    <row r="13" spans="1:8" ht="18.75" x14ac:dyDescent="0.3">
      <c r="B13" s="12" t="s">
        <v>4</v>
      </c>
      <c r="C13" s="13"/>
      <c r="D13" s="13"/>
      <c r="E13" s="13"/>
      <c r="F13" s="13"/>
    </row>
    <row r="15" spans="1:8" x14ac:dyDescent="0.25">
      <c r="A15" s="11" t="s">
        <v>30</v>
      </c>
      <c r="B15" s="130" t="s">
        <v>82</v>
      </c>
      <c r="C15" s="15" t="s">
        <v>0</v>
      </c>
    </row>
    <row r="16" spans="1:8" x14ac:dyDescent="0.25">
      <c r="A16" s="11" t="s">
        <v>30</v>
      </c>
      <c r="B16" s="130" t="s">
        <v>82</v>
      </c>
      <c r="C16" s="15" t="s">
        <v>23</v>
      </c>
    </row>
    <row r="17" spans="1:7" x14ac:dyDescent="0.25">
      <c r="A17" s="11" t="s">
        <v>30</v>
      </c>
      <c r="B17" s="130" t="s">
        <v>82</v>
      </c>
      <c r="C17" s="15" t="s">
        <v>49</v>
      </c>
    </row>
    <row r="18" spans="1:7" x14ac:dyDescent="0.25">
      <c r="A18" s="11" t="s">
        <v>30</v>
      </c>
      <c r="B18" s="130" t="s">
        <v>82</v>
      </c>
      <c r="C18" s="15" t="s">
        <v>50</v>
      </c>
    </row>
    <row r="19" spans="1:7" x14ac:dyDescent="0.25">
      <c r="A19" s="11" t="s">
        <v>30</v>
      </c>
      <c r="B19" s="130" t="s">
        <v>82</v>
      </c>
      <c r="C19" s="15" t="s">
        <v>51</v>
      </c>
    </row>
    <row r="20" spans="1:7" x14ac:dyDescent="0.25">
      <c r="A20" s="11" t="s">
        <v>30</v>
      </c>
      <c r="B20" s="130" t="s">
        <v>82</v>
      </c>
      <c r="C20" s="15" t="s">
        <v>52</v>
      </c>
    </row>
    <row r="21" spans="1:7" x14ac:dyDescent="0.25">
      <c r="A21" s="11" t="s">
        <v>30</v>
      </c>
      <c r="B21" s="130" t="s">
        <v>82</v>
      </c>
      <c r="C21" s="15" t="s">
        <v>53</v>
      </c>
    </row>
    <row r="22" spans="1:7" x14ac:dyDescent="0.25">
      <c r="A22" s="11" t="s">
        <v>30</v>
      </c>
      <c r="B22" s="130" t="s">
        <v>82</v>
      </c>
      <c r="C22" s="16" t="s">
        <v>3</v>
      </c>
    </row>
    <row r="23" spans="1:7" x14ac:dyDescent="0.25">
      <c r="A23" s="11" t="s">
        <v>30</v>
      </c>
      <c r="B23" s="130" t="s">
        <v>82</v>
      </c>
      <c r="C23" s="16" t="s">
        <v>48</v>
      </c>
    </row>
    <row r="24" spans="1:7" x14ac:dyDescent="0.25">
      <c r="A24" s="11" t="s">
        <v>30</v>
      </c>
      <c r="B24" s="130" t="s">
        <v>82</v>
      </c>
      <c r="C24" s="59" t="s">
        <v>131</v>
      </c>
    </row>
    <row r="25" spans="1:7" x14ac:dyDescent="0.25">
      <c r="C25" s="17" t="s">
        <v>24</v>
      </c>
    </row>
    <row r="26" spans="1:7" x14ac:dyDescent="0.25">
      <c r="C26" s="17"/>
    </row>
    <row r="27" spans="1:7" ht="21" x14ac:dyDescent="0.35">
      <c r="B27" s="18" t="s">
        <v>39</v>
      </c>
      <c r="C27" s="13"/>
      <c r="D27" s="13"/>
      <c r="E27" s="13"/>
    </row>
    <row r="28" spans="1:7" x14ac:dyDescent="0.25">
      <c r="C28" s="17"/>
    </row>
    <row r="29" spans="1:7" ht="15.75" x14ac:dyDescent="0.25">
      <c r="B29" s="9" t="s">
        <v>100</v>
      </c>
      <c r="C29" s="69"/>
      <c r="D29" s="70"/>
    </row>
    <row r="30" spans="1:7" ht="30" customHeight="1" x14ac:dyDescent="0.25">
      <c r="B30" s="156" t="s">
        <v>99</v>
      </c>
      <c r="C30" s="156"/>
      <c r="D30" s="156"/>
      <c r="E30" s="156"/>
      <c r="F30" s="11" t="s">
        <v>30</v>
      </c>
      <c r="G30" s="130" t="s">
        <v>82</v>
      </c>
    </row>
    <row r="31" spans="1:7" ht="33" customHeight="1" x14ac:dyDescent="0.25">
      <c r="B31" s="156" t="s">
        <v>130</v>
      </c>
      <c r="C31" s="156"/>
      <c r="D31" s="156"/>
      <c r="E31" s="156"/>
      <c r="F31" s="11" t="s">
        <v>30</v>
      </c>
      <c r="G31" s="130" t="s">
        <v>82</v>
      </c>
    </row>
    <row r="32" spans="1:7" ht="14.25" customHeight="1" x14ac:dyDescent="0.25">
      <c r="B32" s="128"/>
      <c r="C32" s="128"/>
      <c r="D32" s="128"/>
      <c r="E32" s="128"/>
      <c r="F32" s="11"/>
    </row>
    <row r="33" spans="2:27" x14ac:dyDescent="0.25">
      <c r="C33" s="17"/>
    </row>
    <row r="34" spans="2:27" ht="18.75" x14ac:dyDescent="0.3">
      <c r="B34" s="29" t="s">
        <v>60</v>
      </c>
      <c r="G34" s="19">
        <v>2020</v>
      </c>
      <c r="H34" s="19">
        <v>2020</v>
      </c>
      <c r="I34" s="19">
        <v>2020</v>
      </c>
      <c r="J34" s="19">
        <v>2020</v>
      </c>
      <c r="K34" s="19">
        <v>2021</v>
      </c>
      <c r="L34" s="19">
        <v>2021</v>
      </c>
      <c r="M34" s="19">
        <v>2021</v>
      </c>
      <c r="N34" s="19">
        <v>2021</v>
      </c>
      <c r="O34" s="19">
        <v>2021</v>
      </c>
      <c r="P34" s="19">
        <v>2021</v>
      </c>
      <c r="R34" s="19">
        <v>2019</v>
      </c>
      <c r="S34" s="19">
        <v>2019</v>
      </c>
      <c r="T34" s="19">
        <v>2019</v>
      </c>
      <c r="U34" s="19">
        <v>2019</v>
      </c>
      <c r="V34" s="19">
        <v>2019</v>
      </c>
      <c r="W34" s="19">
        <v>2019</v>
      </c>
      <c r="X34" s="19">
        <v>2019</v>
      </c>
      <c r="Y34" s="19">
        <v>2019</v>
      </c>
      <c r="Z34" s="19">
        <v>2019</v>
      </c>
      <c r="AA34" s="19">
        <v>2019</v>
      </c>
    </row>
    <row r="35" spans="2:27" x14ac:dyDescent="0.25">
      <c r="G35" s="20" t="s">
        <v>29</v>
      </c>
      <c r="H35" s="20" t="s">
        <v>29</v>
      </c>
      <c r="I35" s="20" t="s">
        <v>29</v>
      </c>
      <c r="J35" s="20" t="s">
        <v>29</v>
      </c>
      <c r="K35" s="20" t="s">
        <v>29</v>
      </c>
      <c r="L35" s="20" t="s">
        <v>29</v>
      </c>
      <c r="M35" s="20" t="s">
        <v>29</v>
      </c>
      <c r="N35" s="20" t="s">
        <v>29</v>
      </c>
      <c r="O35" s="20" t="s">
        <v>29</v>
      </c>
      <c r="P35" s="20" t="s">
        <v>29</v>
      </c>
      <c r="R35" s="20" t="s">
        <v>29</v>
      </c>
      <c r="S35" s="20" t="s">
        <v>29</v>
      </c>
      <c r="T35" s="20" t="s">
        <v>29</v>
      </c>
      <c r="U35" s="20" t="s">
        <v>29</v>
      </c>
      <c r="V35" s="20" t="s">
        <v>29</v>
      </c>
      <c r="W35" s="20" t="s">
        <v>29</v>
      </c>
      <c r="X35" s="20" t="s">
        <v>29</v>
      </c>
      <c r="Y35" s="20" t="s">
        <v>29</v>
      </c>
      <c r="Z35" s="20" t="s">
        <v>29</v>
      </c>
      <c r="AA35" s="20" t="s">
        <v>29</v>
      </c>
    </row>
    <row r="36" spans="2:27" x14ac:dyDescent="0.25">
      <c r="F36" s="38"/>
      <c r="G36" s="21" t="s">
        <v>33</v>
      </c>
      <c r="H36" s="21" t="s">
        <v>34</v>
      </c>
      <c r="I36" s="21" t="s">
        <v>35</v>
      </c>
      <c r="J36" s="21" t="s">
        <v>36</v>
      </c>
      <c r="K36" s="21" t="s">
        <v>37</v>
      </c>
      <c r="L36" s="21" t="s">
        <v>38</v>
      </c>
      <c r="M36" s="45" t="s">
        <v>55</v>
      </c>
      <c r="N36" s="46" t="s">
        <v>56</v>
      </c>
      <c r="O36" s="46" t="s">
        <v>57</v>
      </c>
      <c r="P36" s="46" t="s">
        <v>58</v>
      </c>
      <c r="R36" s="21" t="s">
        <v>33</v>
      </c>
      <c r="S36" s="21" t="s">
        <v>34</v>
      </c>
      <c r="T36" s="21" t="s">
        <v>35</v>
      </c>
      <c r="U36" s="21" t="s">
        <v>36</v>
      </c>
      <c r="V36" s="21" t="s">
        <v>37</v>
      </c>
      <c r="W36" s="21" t="s">
        <v>38</v>
      </c>
      <c r="X36" s="45" t="s">
        <v>55</v>
      </c>
      <c r="Y36" s="46" t="s">
        <v>56</v>
      </c>
      <c r="Z36" s="46" t="s">
        <v>57</v>
      </c>
      <c r="AA36" s="46" t="s">
        <v>58</v>
      </c>
    </row>
    <row r="37" spans="2:27" x14ac:dyDescent="0.25">
      <c r="G37" s="22" t="s">
        <v>60</v>
      </c>
      <c r="H37" s="22" t="s">
        <v>60</v>
      </c>
      <c r="I37" s="22" t="s">
        <v>60</v>
      </c>
      <c r="J37" s="22" t="s">
        <v>60</v>
      </c>
      <c r="K37" s="22" t="s">
        <v>60</v>
      </c>
      <c r="L37" s="22" t="s">
        <v>60</v>
      </c>
      <c r="M37" s="22" t="s">
        <v>60</v>
      </c>
      <c r="N37" s="22" t="s">
        <v>60</v>
      </c>
      <c r="O37" s="22" t="s">
        <v>60</v>
      </c>
      <c r="P37" s="22" t="s">
        <v>60</v>
      </c>
      <c r="R37" s="22" t="s">
        <v>60</v>
      </c>
      <c r="S37" s="22" t="s">
        <v>60</v>
      </c>
      <c r="T37" s="22" t="s">
        <v>60</v>
      </c>
      <c r="U37" s="22" t="s">
        <v>60</v>
      </c>
      <c r="V37" s="22" t="s">
        <v>60</v>
      </c>
      <c r="W37" s="22" t="s">
        <v>60</v>
      </c>
      <c r="X37" s="22" t="s">
        <v>60</v>
      </c>
      <c r="Y37" s="22" t="s">
        <v>60</v>
      </c>
      <c r="Z37" s="22" t="s">
        <v>60</v>
      </c>
      <c r="AA37" s="22" t="s">
        <v>60</v>
      </c>
    </row>
    <row r="38" spans="2:27" ht="30" x14ac:dyDescent="0.25">
      <c r="G38" s="23" t="s">
        <v>22</v>
      </c>
      <c r="H38" s="23" t="s">
        <v>22</v>
      </c>
      <c r="I38" s="23" t="s">
        <v>22</v>
      </c>
      <c r="J38" s="23" t="s">
        <v>22</v>
      </c>
      <c r="K38" s="23" t="s">
        <v>22</v>
      </c>
      <c r="L38" s="23" t="s">
        <v>22</v>
      </c>
      <c r="M38" s="23" t="s">
        <v>22</v>
      </c>
      <c r="N38" s="23" t="s">
        <v>22</v>
      </c>
      <c r="O38" s="23" t="s">
        <v>22</v>
      </c>
      <c r="P38" s="23" t="s">
        <v>22</v>
      </c>
      <c r="R38" s="23" t="s">
        <v>26</v>
      </c>
      <c r="S38" s="23" t="s">
        <v>26</v>
      </c>
      <c r="T38" s="23" t="s">
        <v>26</v>
      </c>
      <c r="U38" s="23" t="s">
        <v>26</v>
      </c>
      <c r="V38" s="23" t="s">
        <v>26</v>
      </c>
      <c r="W38" s="23" t="s">
        <v>26</v>
      </c>
      <c r="X38" s="23" t="s">
        <v>26</v>
      </c>
      <c r="Y38" s="23" t="s">
        <v>26</v>
      </c>
      <c r="Z38" s="23" t="s">
        <v>26</v>
      </c>
      <c r="AA38" s="23" t="s">
        <v>26</v>
      </c>
    </row>
    <row r="39" spans="2:27" x14ac:dyDescent="0.25">
      <c r="G39" s="78" t="s">
        <v>54</v>
      </c>
      <c r="H39" s="39">
        <v>44105</v>
      </c>
      <c r="I39" s="40">
        <v>44136</v>
      </c>
      <c r="J39" s="41">
        <v>44166</v>
      </c>
      <c r="K39" s="42">
        <v>44197</v>
      </c>
      <c r="L39" s="43">
        <v>44228</v>
      </c>
      <c r="M39" s="44">
        <v>44256</v>
      </c>
      <c r="N39" s="47">
        <v>44287</v>
      </c>
      <c r="O39" s="48">
        <v>44317</v>
      </c>
      <c r="P39" s="49">
        <v>44348</v>
      </c>
      <c r="R39" s="78" t="s">
        <v>59</v>
      </c>
      <c r="S39" s="39">
        <v>43739</v>
      </c>
      <c r="T39" s="40">
        <v>43770</v>
      </c>
      <c r="U39" s="41">
        <v>43800</v>
      </c>
      <c r="V39" s="42">
        <v>43466</v>
      </c>
      <c r="W39" s="43">
        <v>43497</v>
      </c>
      <c r="X39" s="44">
        <v>43525</v>
      </c>
      <c r="Y39" s="47">
        <v>43556</v>
      </c>
      <c r="Z39" s="48">
        <v>43586</v>
      </c>
      <c r="AA39" s="49">
        <v>43617</v>
      </c>
    </row>
    <row r="41" spans="2:27" ht="46.5" customHeight="1" x14ac:dyDescent="0.25">
      <c r="B41" s="155" t="s">
        <v>42</v>
      </c>
      <c r="C41" s="155"/>
      <c r="D41" s="155"/>
      <c r="E41" s="155"/>
      <c r="F41" s="11" t="s">
        <v>30</v>
      </c>
      <c r="G41" s="83">
        <v>0</v>
      </c>
      <c r="H41" s="84">
        <v>0</v>
      </c>
      <c r="I41" s="85">
        <v>0</v>
      </c>
      <c r="J41" s="86">
        <v>0</v>
      </c>
      <c r="K41" s="87">
        <v>0</v>
      </c>
      <c r="L41" s="88">
        <v>0</v>
      </c>
      <c r="M41" s="89">
        <v>0</v>
      </c>
      <c r="N41" s="90">
        <v>0</v>
      </c>
      <c r="O41" s="91">
        <v>0</v>
      </c>
      <c r="P41" s="92">
        <v>0</v>
      </c>
      <c r="Q41" s="11" t="s">
        <v>30</v>
      </c>
      <c r="R41" s="83">
        <v>0</v>
      </c>
      <c r="S41" s="84">
        <v>0</v>
      </c>
      <c r="T41" s="85">
        <v>0</v>
      </c>
      <c r="U41" s="86">
        <v>0</v>
      </c>
      <c r="V41" s="87">
        <v>0</v>
      </c>
      <c r="W41" s="88">
        <v>0</v>
      </c>
      <c r="X41" s="89">
        <v>0</v>
      </c>
      <c r="Y41" s="90">
        <v>0</v>
      </c>
      <c r="Z41" s="91">
        <v>0</v>
      </c>
      <c r="AA41" s="92">
        <v>0</v>
      </c>
    </row>
    <row r="42" spans="2:27" x14ac:dyDescent="0.25">
      <c r="B42" s="24" t="s">
        <v>41</v>
      </c>
      <c r="G42" s="25"/>
      <c r="H42" s="25"/>
      <c r="I42" s="25"/>
      <c r="J42" s="25"/>
      <c r="K42" s="25"/>
      <c r="L42" s="25"/>
      <c r="M42" s="25"/>
      <c r="N42" s="25"/>
      <c r="O42" s="25"/>
      <c r="P42" s="25"/>
      <c r="Q42" s="25"/>
      <c r="R42" s="25"/>
      <c r="S42" s="25"/>
      <c r="T42" s="25"/>
      <c r="U42" s="25"/>
      <c r="V42" s="25"/>
      <c r="W42" s="25"/>
      <c r="X42" s="25"/>
    </row>
    <row r="43" spans="2:27" x14ac:dyDescent="0.25">
      <c r="B43" s="24"/>
      <c r="G43" s="25"/>
      <c r="H43" s="25"/>
      <c r="I43" s="25"/>
      <c r="J43" s="25"/>
      <c r="K43" s="25"/>
      <c r="L43" s="25"/>
      <c r="M43" s="25"/>
      <c r="N43" s="25"/>
      <c r="O43" s="25"/>
      <c r="P43" s="25"/>
      <c r="Q43" s="25"/>
      <c r="R43" s="25"/>
      <c r="S43" s="25"/>
      <c r="T43" s="25"/>
      <c r="U43" s="25"/>
      <c r="V43" s="25"/>
      <c r="W43" s="25"/>
      <c r="X43" s="25"/>
    </row>
    <row r="44" spans="2:27" x14ac:dyDescent="0.25">
      <c r="B44" s="24"/>
      <c r="G44" s="25"/>
      <c r="H44" s="25"/>
      <c r="I44" s="25"/>
      <c r="J44" s="25"/>
      <c r="K44" s="25"/>
      <c r="L44" s="25"/>
      <c r="M44" s="25"/>
      <c r="N44" s="25"/>
      <c r="O44" s="25"/>
      <c r="P44" s="25"/>
      <c r="Q44" s="25"/>
      <c r="R44" s="25"/>
      <c r="S44" s="25"/>
      <c r="T44" s="25"/>
      <c r="U44" s="25"/>
      <c r="V44" s="25"/>
      <c r="W44" s="25"/>
      <c r="X44" s="25"/>
    </row>
    <row r="45" spans="2:27" x14ac:dyDescent="0.25">
      <c r="B45" s="144" t="s">
        <v>45</v>
      </c>
      <c r="C45" s="144"/>
      <c r="D45" s="144"/>
      <c r="E45" s="33" t="s">
        <v>61</v>
      </c>
      <c r="G45" s="54" t="e">
        <f>(1-(G41/R41))*-1</f>
        <v>#DIV/0!</v>
      </c>
      <c r="H45" s="54" t="e">
        <f t="shared" ref="H45:P45" si="0">(1-(H41/S41))*-1</f>
        <v>#DIV/0!</v>
      </c>
      <c r="I45" s="54" t="e">
        <f t="shared" si="0"/>
        <v>#DIV/0!</v>
      </c>
      <c r="J45" s="54" t="e">
        <f t="shared" si="0"/>
        <v>#DIV/0!</v>
      </c>
      <c r="K45" s="54" t="e">
        <f t="shared" si="0"/>
        <v>#DIV/0!</v>
      </c>
      <c r="L45" s="54" t="e">
        <f t="shared" si="0"/>
        <v>#DIV/0!</v>
      </c>
      <c r="M45" s="54" t="e">
        <f t="shared" si="0"/>
        <v>#DIV/0!</v>
      </c>
      <c r="N45" s="54" t="e">
        <f t="shared" si="0"/>
        <v>#DIV/0!</v>
      </c>
      <c r="O45" s="54" t="e">
        <f t="shared" si="0"/>
        <v>#DIV/0!</v>
      </c>
      <c r="P45" s="54" t="e">
        <f t="shared" si="0"/>
        <v>#DIV/0!</v>
      </c>
      <c r="Q45" s="25"/>
      <c r="R45" s="25"/>
      <c r="S45" s="25"/>
      <c r="T45" s="25"/>
      <c r="U45" s="25"/>
      <c r="V45" s="25"/>
      <c r="W45" s="25"/>
      <c r="X45" s="25"/>
    </row>
    <row r="46" spans="2:27" x14ac:dyDescent="0.25">
      <c r="B46" s="144" t="s">
        <v>46</v>
      </c>
      <c r="C46" s="144"/>
      <c r="D46" s="144"/>
      <c r="E46" s="33" t="s">
        <v>61</v>
      </c>
      <c r="F46" s="26"/>
      <c r="G46" s="93">
        <f>G41-R41</f>
        <v>0</v>
      </c>
      <c r="H46" s="93">
        <f t="shared" ref="H46:P46" si="1">H41-S41</f>
        <v>0</v>
      </c>
      <c r="I46" s="93">
        <f t="shared" si="1"/>
        <v>0</v>
      </c>
      <c r="J46" s="93">
        <f t="shared" si="1"/>
        <v>0</v>
      </c>
      <c r="K46" s="93">
        <f t="shared" si="1"/>
        <v>0</v>
      </c>
      <c r="L46" s="93">
        <f t="shared" si="1"/>
        <v>0</v>
      </c>
      <c r="M46" s="93">
        <f t="shared" si="1"/>
        <v>0</v>
      </c>
      <c r="N46" s="93">
        <f t="shared" si="1"/>
        <v>0</v>
      </c>
      <c r="O46" s="93">
        <f t="shared" si="1"/>
        <v>0</v>
      </c>
      <c r="P46" s="93">
        <f t="shared" si="1"/>
        <v>0</v>
      </c>
      <c r="Q46" s="27"/>
      <c r="R46" s="27"/>
      <c r="S46" s="27"/>
      <c r="T46" s="27"/>
      <c r="U46" s="27"/>
      <c r="V46" s="27"/>
      <c r="W46" s="27"/>
      <c r="X46" s="27"/>
      <c r="Y46" s="35"/>
      <c r="Z46" s="35"/>
      <c r="AA46" s="35"/>
    </row>
    <row r="47" spans="2:27" x14ac:dyDescent="0.25">
      <c r="B47" s="50"/>
      <c r="C47" s="50"/>
      <c r="D47" s="50"/>
      <c r="E47" s="34"/>
      <c r="F47" s="51"/>
      <c r="G47" s="52"/>
      <c r="H47" s="32"/>
      <c r="I47" s="32"/>
      <c r="J47" s="32"/>
      <c r="K47" s="32"/>
      <c r="L47" s="32"/>
      <c r="M47" s="32"/>
      <c r="N47" s="32"/>
      <c r="O47" s="32"/>
      <c r="P47" s="32"/>
      <c r="Q47" s="27"/>
      <c r="R47" s="27"/>
      <c r="S47" s="27"/>
      <c r="T47" s="27"/>
      <c r="U47" s="27"/>
      <c r="V47" s="27"/>
      <c r="W47" s="27"/>
      <c r="X47" s="27"/>
      <c r="Y47" s="35"/>
      <c r="Z47" s="35"/>
      <c r="AA47" s="35"/>
    </row>
    <row r="48" spans="2:27" x14ac:dyDescent="0.25">
      <c r="C48" s="17"/>
    </row>
    <row r="49" spans="1:38" ht="21" x14ac:dyDescent="0.35">
      <c r="B49" s="18" t="s">
        <v>40</v>
      </c>
      <c r="C49" s="13"/>
      <c r="D49" s="13"/>
      <c r="E49" s="13"/>
    </row>
    <row r="50" spans="1:38" x14ac:dyDescent="0.25">
      <c r="C50" s="17"/>
    </row>
    <row r="51" spans="1:38" ht="18.75" x14ac:dyDescent="0.3">
      <c r="B51" s="29" t="s">
        <v>5</v>
      </c>
      <c r="G51" s="19">
        <v>2020</v>
      </c>
      <c r="H51" s="19">
        <v>2020</v>
      </c>
      <c r="I51" s="19">
        <v>2020</v>
      </c>
      <c r="J51" s="19">
        <v>2020</v>
      </c>
      <c r="K51" s="19">
        <v>2021</v>
      </c>
      <c r="L51" s="19">
        <v>2021</v>
      </c>
      <c r="M51" s="19">
        <v>2021</v>
      </c>
      <c r="N51" s="19">
        <v>2021</v>
      </c>
      <c r="O51" s="19">
        <v>2021</v>
      </c>
      <c r="P51" s="19">
        <v>2021</v>
      </c>
      <c r="R51" s="19">
        <v>2019</v>
      </c>
      <c r="S51" s="19">
        <v>2019</v>
      </c>
      <c r="T51" s="19">
        <v>2019</v>
      </c>
      <c r="U51" s="19">
        <v>2019</v>
      </c>
      <c r="V51" s="19">
        <v>2019</v>
      </c>
      <c r="W51" s="19">
        <v>2019</v>
      </c>
      <c r="X51" s="19">
        <v>2019</v>
      </c>
      <c r="Y51" s="19">
        <v>2019</v>
      </c>
      <c r="Z51" s="19">
        <v>2019</v>
      </c>
      <c r="AA51" s="19">
        <v>2019</v>
      </c>
    </row>
    <row r="52" spans="1:38" x14ac:dyDescent="0.25">
      <c r="G52" s="20" t="s">
        <v>29</v>
      </c>
      <c r="H52" s="20" t="s">
        <v>29</v>
      </c>
      <c r="I52" s="20" t="s">
        <v>29</v>
      </c>
      <c r="J52" s="20" t="s">
        <v>29</v>
      </c>
      <c r="K52" s="20" t="s">
        <v>29</v>
      </c>
      <c r="L52" s="20" t="s">
        <v>29</v>
      </c>
      <c r="M52" s="20" t="s">
        <v>29</v>
      </c>
      <c r="N52" s="20" t="s">
        <v>29</v>
      </c>
      <c r="O52" s="20" t="s">
        <v>29</v>
      </c>
      <c r="P52" s="20" t="s">
        <v>29</v>
      </c>
      <c r="R52" s="20" t="s">
        <v>29</v>
      </c>
      <c r="S52" s="20" t="s">
        <v>29</v>
      </c>
      <c r="T52" s="20" t="s">
        <v>29</v>
      </c>
      <c r="U52" s="20" t="s">
        <v>29</v>
      </c>
      <c r="V52" s="20" t="s">
        <v>29</v>
      </c>
      <c r="W52" s="20" t="s">
        <v>29</v>
      </c>
      <c r="X52" s="20" t="s">
        <v>29</v>
      </c>
      <c r="Y52" s="20" t="s">
        <v>29</v>
      </c>
      <c r="Z52" s="20" t="s">
        <v>29</v>
      </c>
      <c r="AA52" s="20" t="s">
        <v>29</v>
      </c>
    </row>
    <row r="53" spans="1:38" x14ac:dyDescent="0.25">
      <c r="G53" s="21" t="s">
        <v>33</v>
      </c>
      <c r="H53" s="21" t="s">
        <v>34</v>
      </c>
      <c r="I53" s="21" t="s">
        <v>35</v>
      </c>
      <c r="J53" s="21" t="s">
        <v>36</v>
      </c>
      <c r="K53" s="21" t="s">
        <v>37</v>
      </c>
      <c r="L53" s="21" t="s">
        <v>38</v>
      </c>
      <c r="M53" s="45" t="s">
        <v>55</v>
      </c>
      <c r="N53" s="46" t="s">
        <v>56</v>
      </c>
      <c r="O53" s="46" t="s">
        <v>57</v>
      </c>
      <c r="P53" s="46" t="s">
        <v>58</v>
      </c>
      <c r="R53" s="21" t="s">
        <v>33</v>
      </c>
      <c r="S53" s="21" t="s">
        <v>34</v>
      </c>
      <c r="T53" s="21" t="s">
        <v>35</v>
      </c>
      <c r="U53" s="21" t="s">
        <v>36</v>
      </c>
      <c r="V53" s="21" t="s">
        <v>37</v>
      </c>
      <c r="W53" s="21" t="s">
        <v>38</v>
      </c>
      <c r="X53" s="45" t="s">
        <v>55</v>
      </c>
      <c r="Y53" s="46" t="s">
        <v>56</v>
      </c>
      <c r="Z53" s="46" t="s">
        <v>57</v>
      </c>
      <c r="AA53" s="46" t="s">
        <v>58</v>
      </c>
    </row>
    <row r="54" spans="1:38" x14ac:dyDescent="0.25">
      <c r="B54" s="14"/>
      <c r="G54" s="22" t="s">
        <v>5</v>
      </c>
      <c r="H54" s="22" t="s">
        <v>5</v>
      </c>
      <c r="I54" s="22" t="s">
        <v>5</v>
      </c>
      <c r="J54" s="22" t="s">
        <v>5</v>
      </c>
      <c r="K54" s="22" t="s">
        <v>5</v>
      </c>
      <c r="L54" s="22" t="s">
        <v>5</v>
      </c>
      <c r="M54" s="22" t="s">
        <v>5</v>
      </c>
      <c r="N54" s="22" t="s">
        <v>5</v>
      </c>
      <c r="O54" s="22" t="s">
        <v>5</v>
      </c>
      <c r="P54" s="22" t="s">
        <v>5</v>
      </c>
      <c r="R54" s="22" t="s">
        <v>5</v>
      </c>
      <c r="S54" s="22" t="s">
        <v>5</v>
      </c>
      <c r="T54" s="22" t="s">
        <v>5</v>
      </c>
      <c r="U54" s="22" t="s">
        <v>5</v>
      </c>
      <c r="V54" s="22" t="s">
        <v>5</v>
      </c>
      <c r="W54" s="22" t="s">
        <v>5</v>
      </c>
      <c r="X54" s="22" t="s">
        <v>5</v>
      </c>
      <c r="Y54" s="22" t="s">
        <v>5</v>
      </c>
      <c r="Z54" s="22" t="s">
        <v>5</v>
      </c>
      <c r="AA54" s="22" t="s">
        <v>5</v>
      </c>
    </row>
    <row r="55" spans="1:38" ht="32.25" customHeight="1" x14ac:dyDescent="0.25">
      <c r="A55" s="56" t="s">
        <v>78</v>
      </c>
      <c r="B55" s="15"/>
      <c r="G55" s="23" t="s">
        <v>22</v>
      </c>
      <c r="H55" s="23" t="s">
        <v>22</v>
      </c>
      <c r="I55" s="23" t="s">
        <v>22</v>
      </c>
      <c r="J55" s="23" t="s">
        <v>22</v>
      </c>
      <c r="K55" s="23" t="s">
        <v>22</v>
      </c>
      <c r="L55" s="23" t="s">
        <v>22</v>
      </c>
      <c r="M55" s="23" t="s">
        <v>22</v>
      </c>
      <c r="N55" s="23" t="s">
        <v>22</v>
      </c>
      <c r="O55" s="23" t="s">
        <v>22</v>
      </c>
      <c r="P55" s="23" t="s">
        <v>22</v>
      </c>
      <c r="R55" s="23" t="s">
        <v>26</v>
      </c>
      <c r="S55" s="23" t="s">
        <v>26</v>
      </c>
      <c r="T55" s="23" t="s">
        <v>26</v>
      </c>
      <c r="U55" s="23" t="s">
        <v>26</v>
      </c>
      <c r="V55" s="23" t="s">
        <v>26</v>
      </c>
      <c r="W55" s="23" t="s">
        <v>26</v>
      </c>
      <c r="X55" s="23" t="s">
        <v>26</v>
      </c>
      <c r="Y55" s="23" t="s">
        <v>26</v>
      </c>
      <c r="Z55" s="23" t="s">
        <v>26</v>
      </c>
      <c r="AA55" s="23" t="s">
        <v>26</v>
      </c>
      <c r="AK55" s="30"/>
      <c r="AL55" s="30"/>
    </row>
    <row r="56" spans="1:38" x14ac:dyDescent="0.25">
      <c r="A56" s="55" t="s">
        <v>79</v>
      </c>
      <c r="B56" s="9" t="s">
        <v>28</v>
      </c>
      <c r="G56" s="78" t="s">
        <v>54</v>
      </c>
      <c r="H56" s="39">
        <v>44105</v>
      </c>
      <c r="I56" s="40">
        <v>44136</v>
      </c>
      <c r="J56" s="41">
        <v>44166</v>
      </c>
      <c r="K56" s="42">
        <v>44197</v>
      </c>
      <c r="L56" s="43">
        <v>44228</v>
      </c>
      <c r="M56" s="44">
        <v>44256</v>
      </c>
      <c r="N56" s="47">
        <v>44287</v>
      </c>
      <c r="O56" s="48">
        <v>44317</v>
      </c>
      <c r="P56" s="49">
        <v>44348</v>
      </c>
      <c r="R56" s="78" t="s">
        <v>59</v>
      </c>
      <c r="S56" s="39">
        <v>43739</v>
      </c>
      <c r="T56" s="40">
        <v>43770</v>
      </c>
      <c r="U56" s="41">
        <v>43800</v>
      </c>
      <c r="V56" s="42">
        <v>43466</v>
      </c>
      <c r="W56" s="43">
        <v>43497</v>
      </c>
      <c r="X56" s="44">
        <v>43525</v>
      </c>
      <c r="Y56" s="47">
        <v>43556</v>
      </c>
      <c r="Z56" s="48">
        <v>43586</v>
      </c>
      <c r="AA56" s="49">
        <v>43617</v>
      </c>
    </row>
    <row r="57" spans="1:38" ht="47.25" customHeight="1" x14ac:dyDescent="0.25">
      <c r="A57" s="53" t="s">
        <v>8</v>
      </c>
      <c r="B57" s="147" t="s">
        <v>6</v>
      </c>
      <c r="C57" s="147"/>
      <c r="D57" s="147"/>
      <c r="E57" s="147"/>
      <c r="F57" s="11" t="s">
        <v>30</v>
      </c>
      <c r="G57" s="83">
        <v>0</v>
      </c>
      <c r="H57" s="84">
        <v>0</v>
      </c>
      <c r="I57" s="85">
        <v>0</v>
      </c>
      <c r="J57" s="86">
        <v>0</v>
      </c>
      <c r="K57" s="87">
        <v>0</v>
      </c>
      <c r="L57" s="88">
        <v>0</v>
      </c>
      <c r="M57" s="89">
        <v>0</v>
      </c>
      <c r="N57" s="90">
        <v>0</v>
      </c>
      <c r="O57" s="91">
        <v>0</v>
      </c>
      <c r="P57" s="92">
        <v>0</v>
      </c>
      <c r="Q57" s="11" t="s">
        <v>30</v>
      </c>
      <c r="R57" s="83">
        <v>0</v>
      </c>
      <c r="S57" s="84">
        <v>0</v>
      </c>
      <c r="T57" s="85">
        <v>0</v>
      </c>
      <c r="U57" s="86">
        <v>0</v>
      </c>
      <c r="V57" s="87">
        <v>0</v>
      </c>
      <c r="W57" s="88">
        <v>0</v>
      </c>
      <c r="X57" s="89">
        <v>0</v>
      </c>
      <c r="Y57" s="90">
        <v>0</v>
      </c>
      <c r="Z57" s="91">
        <v>0</v>
      </c>
      <c r="AA57" s="92">
        <v>0</v>
      </c>
    </row>
    <row r="58" spans="1:38" ht="47.25" customHeight="1" x14ac:dyDescent="0.25">
      <c r="A58" s="53" t="s">
        <v>9</v>
      </c>
      <c r="B58" s="147" t="s">
        <v>62</v>
      </c>
      <c r="C58" s="147"/>
      <c r="D58" s="147"/>
      <c r="E58" s="147"/>
      <c r="F58" s="11" t="s">
        <v>30</v>
      </c>
      <c r="G58" s="83">
        <v>0</v>
      </c>
      <c r="H58" s="84">
        <v>0</v>
      </c>
      <c r="I58" s="85">
        <v>0</v>
      </c>
      <c r="J58" s="86">
        <v>0</v>
      </c>
      <c r="K58" s="87">
        <v>0</v>
      </c>
      <c r="L58" s="88">
        <v>0</v>
      </c>
      <c r="M58" s="89">
        <v>0</v>
      </c>
      <c r="N58" s="90">
        <v>0</v>
      </c>
      <c r="O58" s="91">
        <v>0</v>
      </c>
      <c r="P58" s="92">
        <v>0</v>
      </c>
      <c r="Q58" s="11" t="s">
        <v>30</v>
      </c>
      <c r="R58" s="83">
        <v>0</v>
      </c>
      <c r="S58" s="84">
        <v>0</v>
      </c>
      <c r="T58" s="85">
        <v>0</v>
      </c>
      <c r="U58" s="86">
        <v>0</v>
      </c>
      <c r="V58" s="87">
        <v>0</v>
      </c>
      <c r="W58" s="88">
        <v>0</v>
      </c>
      <c r="X58" s="89">
        <v>0</v>
      </c>
      <c r="Y58" s="90">
        <v>0</v>
      </c>
      <c r="Z58" s="91">
        <v>0</v>
      </c>
      <c r="AA58" s="92">
        <v>0</v>
      </c>
    </row>
    <row r="59" spans="1:38" ht="61.5" customHeight="1" x14ac:dyDescent="0.25">
      <c r="A59" s="53" t="s">
        <v>10</v>
      </c>
      <c r="B59" s="147" t="s">
        <v>76</v>
      </c>
      <c r="C59" s="147"/>
      <c r="D59" s="147"/>
      <c r="E59" s="147"/>
      <c r="F59" s="11" t="s">
        <v>30</v>
      </c>
      <c r="G59" s="83">
        <v>0</v>
      </c>
      <c r="H59" s="84">
        <v>0</v>
      </c>
      <c r="I59" s="85">
        <v>0</v>
      </c>
      <c r="J59" s="86">
        <v>0</v>
      </c>
      <c r="K59" s="87">
        <v>0</v>
      </c>
      <c r="L59" s="88">
        <v>0</v>
      </c>
      <c r="M59" s="89">
        <v>0</v>
      </c>
      <c r="N59" s="90">
        <v>0</v>
      </c>
      <c r="O59" s="91">
        <v>0</v>
      </c>
      <c r="P59" s="92">
        <v>0</v>
      </c>
      <c r="Q59" s="11" t="s">
        <v>30</v>
      </c>
      <c r="R59" s="83">
        <v>0</v>
      </c>
      <c r="S59" s="84">
        <v>0</v>
      </c>
      <c r="T59" s="85">
        <v>0</v>
      </c>
      <c r="U59" s="86">
        <v>0</v>
      </c>
      <c r="V59" s="87">
        <v>0</v>
      </c>
      <c r="W59" s="88">
        <v>0</v>
      </c>
      <c r="X59" s="89">
        <v>0</v>
      </c>
      <c r="Y59" s="90">
        <v>0</v>
      </c>
      <c r="Z59" s="91">
        <v>0</v>
      </c>
      <c r="AA59" s="92">
        <v>0</v>
      </c>
    </row>
    <row r="60" spans="1:38" x14ac:dyDescent="0.25">
      <c r="A60" s="53" t="s">
        <v>11</v>
      </c>
      <c r="B60" s="147" t="s">
        <v>7</v>
      </c>
      <c r="C60" s="147"/>
      <c r="D60" s="147"/>
      <c r="E60" s="147"/>
      <c r="F60" s="11" t="s">
        <v>30</v>
      </c>
      <c r="G60" s="83">
        <v>0</v>
      </c>
      <c r="H60" s="84">
        <v>0</v>
      </c>
      <c r="I60" s="85">
        <v>0</v>
      </c>
      <c r="J60" s="86">
        <v>0</v>
      </c>
      <c r="K60" s="87">
        <v>0</v>
      </c>
      <c r="L60" s="88">
        <v>0</v>
      </c>
      <c r="M60" s="89">
        <v>0</v>
      </c>
      <c r="N60" s="90">
        <v>0</v>
      </c>
      <c r="O60" s="91">
        <v>0</v>
      </c>
      <c r="P60" s="92">
        <v>0</v>
      </c>
      <c r="Q60" s="11" t="s">
        <v>30</v>
      </c>
      <c r="R60" s="83">
        <v>0</v>
      </c>
      <c r="S60" s="84">
        <v>0</v>
      </c>
      <c r="T60" s="85">
        <v>0</v>
      </c>
      <c r="U60" s="86">
        <v>0</v>
      </c>
      <c r="V60" s="87">
        <v>0</v>
      </c>
      <c r="W60" s="88">
        <v>0</v>
      </c>
      <c r="X60" s="89">
        <v>0</v>
      </c>
      <c r="Y60" s="90">
        <v>0</v>
      </c>
      <c r="Z60" s="91">
        <v>0</v>
      </c>
      <c r="AA60" s="92">
        <v>0</v>
      </c>
    </row>
    <row r="61" spans="1:38" ht="48.75" customHeight="1" x14ac:dyDescent="0.25">
      <c r="A61" s="53" t="s">
        <v>12</v>
      </c>
      <c r="B61" s="147" t="s">
        <v>63</v>
      </c>
      <c r="C61" s="147"/>
      <c r="D61" s="147"/>
      <c r="E61" s="147"/>
      <c r="F61" s="11" t="s">
        <v>30</v>
      </c>
      <c r="G61" s="83">
        <v>0</v>
      </c>
      <c r="H61" s="84">
        <v>0</v>
      </c>
      <c r="I61" s="85">
        <v>0</v>
      </c>
      <c r="J61" s="86">
        <v>0</v>
      </c>
      <c r="K61" s="87">
        <v>0</v>
      </c>
      <c r="L61" s="88">
        <v>0</v>
      </c>
      <c r="M61" s="89">
        <v>0</v>
      </c>
      <c r="N61" s="90">
        <v>0</v>
      </c>
      <c r="O61" s="91">
        <v>0</v>
      </c>
      <c r="P61" s="92">
        <v>0</v>
      </c>
      <c r="Q61" s="11" t="s">
        <v>30</v>
      </c>
      <c r="R61" s="83">
        <v>0</v>
      </c>
      <c r="S61" s="84">
        <v>0</v>
      </c>
      <c r="T61" s="85">
        <v>0</v>
      </c>
      <c r="U61" s="86">
        <v>0</v>
      </c>
      <c r="V61" s="87">
        <v>0</v>
      </c>
      <c r="W61" s="88">
        <v>0</v>
      </c>
      <c r="X61" s="89">
        <v>0</v>
      </c>
      <c r="Y61" s="90">
        <v>0</v>
      </c>
      <c r="Z61" s="91">
        <v>0</v>
      </c>
      <c r="AA61" s="92">
        <v>0</v>
      </c>
    </row>
    <row r="62" spans="1:38" ht="31.5" customHeight="1" x14ac:dyDescent="0.25">
      <c r="A62" s="53" t="s">
        <v>14</v>
      </c>
      <c r="B62" s="147" t="s">
        <v>64</v>
      </c>
      <c r="C62" s="147"/>
      <c r="D62" s="147"/>
      <c r="E62" s="147"/>
      <c r="F62" s="11" t="s">
        <v>30</v>
      </c>
      <c r="G62" s="83">
        <v>0</v>
      </c>
      <c r="H62" s="84">
        <v>0</v>
      </c>
      <c r="I62" s="85">
        <v>0</v>
      </c>
      <c r="J62" s="86">
        <v>0</v>
      </c>
      <c r="K62" s="87">
        <v>0</v>
      </c>
      <c r="L62" s="88">
        <v>0</v>
      </c>
      <c r="M62" s="89">
        <v>0</v>
      </c>
      <c r="N62" s="90">
        <v>0</v>
      </c>
      <c r="O62" s="91">
        <v>0</v>
      </c>
      <c r="P62" s="92">
        <v>0</v>
      </c>
      <c r="Q62" s="11" t="s">
        <v>30</v>
      </c>
      <c r="R62" s="83">
        <v>0</v>
      </c>
      <c r="S62" s="84">
        <v>0</v>
      </c>
      <c r="T62" s="85">
        <v>0</v>
      </c>
      <c r="U62" s="86">
        <v>0</v>
      </c>
      <c r="V62" s="87">
        <v>0</v>
      </c>
      <c r="W62" s="88">
        <v>0</v>
      </c>
      <c r="X62" s="89">
        <v>0</v>
      </c>
      <c r="Y62" s="90">
        <v>0</v>
      </c>
      <c r="Z62" s="91">
        <v>0</v>
      </c>
      <c r="AA62" s="92">
        <v>0</v>
      </c>
    </row>
    <row r="63" spans="1:38" ht="60.75" customHeight="1" x14ac:dyDescent="0.25">
      <c r="A63" s="53" t="s">
        <v>15</v>
      </c>
      <c r="B63" s="147" t="s">
        <v>13</v>
      </c>
      <c r="C63" s="147"/>
      <c r="D63" s="147"/>
      <c r="E63" s="147"/>
      <c r="F63" s="11" t="s">
        <v>30</v>
      </c>
      <c r="G63" s="83">
        <v>0</v>
      </c>
      <c r="H63" s="84">
        <v>0</v>
      </c>
      <c r="I63" s="85">
        <v>0</v>
      </c>
      <c r="J63" s="86">
        <v>0</v>
      </c>
      <c r="K63" s="87">
        <v>0</v>
      </c>
      <c r="L63" s="88">
        <v>0</v>
      </c>
      <c r="M63" s="89">
        <v>0</v>
      </c>
      <c r="N63" s="90">
        <v>0</v>
      </c>
      <c r="O63" s="91">
        <v>0</v>
      </c>
      <c r="P63" s="92">
        <v>0</v>
      </c>
      <c r="Q63" s="11" t="s">
        <v>30</v>
      </c>
      <c r="R63" s="83">
        <v>0</v>
      </c>
      <c r="S63" s="84">
        <v>0</v>
      </c>
      <c r="T63" s="85">
        <v>0</v>
      </c>
      <c r="U63" s="86">
        <v>0</v>
      </c>
      <c r="V63" s="87">
        <v>0</v>
      </c>
      <c r="W63" s="88">
        <v>0</v>
      </c>
      <c r="X63" s="89">
        <v>0</v>
      </c>
      <c r="Y63" s="90">
        <v>0</v>
      </c>
      <c r="Z63" s="91">
        <v>0</v>
      </c>
      <c r="AA63" s="92">
        <v>0</v>
      </c>
    </row>
    <row r="64" spans="1:38" ht="31.5" customHeight="1" x14ac:dyDescent="0.25">
      <c r="A64" s="53" t="s">
        <v>16</v>
      </c>
      <c r="B64" s="147" t="s">
        <v>77</v>
      </c>
      <c r="C64" s="147"/>
      <c r="D64" s="147"/>
      <c r="E64" s="147"/>
      <c r="F64" s="11" t="s">
        <v>30</v>
      </c>
      <c r="G64" s="83">
        <v>0</v>
      </c>
      <c r="H64" s="84">
        <v>0</v>
      </c>
      <c r="I64" s="85">
        <v>0</v>
      </c>
      <c r="J64" s="86">
        <v>0</v>
      </c>
      <c r="K64" s="87">
        <v>0</v>
      </c>
      <c r="L64" s="88">
        <v>0</v>
      </c>
      <c r="M64" s="89">
        <v>0</v>
      </c>
      <c r="N64" s="90">
        <v>0</v>
      </c>
      <c r="O64" s="91">
        <v>0</v>
      </c>
      <c r="P64" s="92">
        <v>0</v>
      </c>
      <c r="Q64" s="11" t="s">
        <v>30</v>
      </c>
      <c r="R64" s="83">
        <v>0</v>
      </c>
      <c r="S64" s="84">
        <v>0</v>
      </c>
      <c r="T64" s="85">
        <v>0</v>
      </c>
      <c r="U64" s="86">
        <v>0</v>
      </c>
      <c r="V64" s="87">
        <v>0</v>
      </c>
      <c r="W64" s="88">
        <v>0</v>
      </c>
      <c r="X64" s="89">
        <v>0</v>
      </c>
      <c r="Y64" s="90">
        <v>0</v>
      </c>
      <c r="Z64" s="91">
        <v>0</v>
      </c>
      <c r="AA64" s="92">
        <v>0</v>
      </c>
    </row>
    <row r="65" spans="1:27" ht="77.25" customHeight="1" x14ac:dyDescent="0.25">
      <c r="A65" s="53" t="s">
        <v>65</v>
      </c>
      <c r="B65" s="147" t="s">
        <v>21</v>
      </c>
      <c r="C65" s="147"/>
      <c r="D65" s="147"/>
      <c r="E65" s="147"/>
      <c r="F65" s="11" t="s">
        <v>30</v>
      </c>
      <c r="G65" s="83">
        <v>0</v>
      </c>
      <c r="H65" s="84">
        <v>0</v>
      </c>
      <c r="I65" s="85">
        <v>0</v>
      </c>
      <c r="J65" s="86">
        <v>0</v>
      </c>
      <c r="K65" s="87">
        <v>0</v>
      </c>
      <c r="L65" s="88">
        <v>0</v>
      </c>
      <c r="M65" s="89">
        <v>0</v>
      </c>
      <c r="N65" s="90">
        <v>0</v>
      </c>
      <c r="O65" s="91">
        <v>0</v>
      </c>
      <c r="P65" s="92">
        <v>0</v>
      </c>
      <c r="Q65" s="11" t="s">
        <v>30</v>
      </c>
      <c r="R65" s="83">
        <v>0</v>
      </c>
      <c r="S65" s="84">
        <v>0</v>
      </c>
      <c r="T65" s="85">
        <v>0</v>
      </c>
      <c r="U65" s="86">
        <v>0</v>
      </c>
      <c r="V65" s="87">
        <v>0</v>
      </c>
      <c r="W65" s="88">
        <v>0</v>
      </c>
      <c r="X65" s="89">
        <v>0</v>
      </c>
      <c r="Y65" s="90">
        <v>0</v>
      </c>
      <c r="Z65" s="91">
        <v>0</v>
      </c>
      <c r="AA65" s="92">
        <v>0</v>
      </c>
    </row>
    <row r="66" spans="1:27" ht="168" customHeight="1" x14ac:dyDescent="0.25">
      <c r="A66" s="53" t="s">
        <v>17</v>
      </c>
      <c r="B66" s="147" t="s">
        <v>132</v>
      </c>
      <c r="C66" s="147"/>
      <c r="D66" s="147"/>
      <c r="E66" s="147"/>
      <c r="F66" s="11" t="s">
        <v>30</v>
      </c>
      <c r="G66" s="83">
        <v>0</v>
      </c>
      <c r="H66" s="84">
        <v>0</v>
      </c>
      <c r="I66" s="85">
        <v>0</v>
      </c>
      <c r="J66" s="86">
        <v>0</v>
      </c>
      <c r="K66" s="87">
        <v>0</v>
      </c>
      <c r="L66" s="88">
        <v>0</v>
      </c>
      <c r="M66" s="89">
        <v>0</v>
      </c>
      <c r="N66" s="90">
        <v>0</v>
      </c>
      <c r="O66" s="91">
        <v>0</v>
      </c>
      <c r="P66" s="92">
        <v>0</v>
      </c>
      <c r="Q66" s="11" t="s">
        <v>30</v>
      </c>
      <c r="R66" s="83">
        <v>0</v>
      </c>
      <c r="S66" s="84">
        <v>0</v>
      </c>
      <c r="T66" s="85">
        <v>0</v>
      </c>
      <c r="U66" s="86">
        <v>0</v>
      </c>
      <c r="V66" s="87">
        <v>0</v>
      </c>
      <c r="W66" s="88">
        <v>0</v>
      </c>
      <c r="X66" s="89">
        <v>0</v>
      </c>
      <c r="Y66" s="90">
        <v>0</v>
      </c>
      <c r="Z66" s="91">
        <v>0</v>
      </c>
      <c r="AA66" s="92">
        <v>0</v>
      </c>
    </row>
    <row r="67" spans="1:27" ht="76.5" customHeight="1" x14ac:dyDescent="0.25">
      <c r="A67" s="53" t="s">
        <v>25</v>
      </c>
      <c r="B67" s="147" t="s">
        <v>67</v>
      </c>
      <c r="C67" s="147"/>
      <c r="D67" s="147"/>
      <c r="E67" s="147"/>
      <c r="F67" s="11" t="s">
        <v>30</v>
      </c>
      <c r="G67" s="83">
        <v>0</v>
      </c>
      <c r="H67" s="84">
        <v>0</v>
      </c>
      <c r="I67" s="85">
        <v>0</v>
      </c>
      <c r="J67" s="86">
        <v>0</v>
      </c>
      <c r="K67" s="87">
        <v>0</v>
      </c>
      <c r="L67" s="88">
        <v>0</v>
      </c>
      <c r="M67" s="89">
        <v>0</v>
      </c>
      <c r="N67" s="90">
        <v>0</v>
      </c>
      <c r="O67" s="91">
        <v>0</v>
      </c>
      <c r="P67" s="92">
        <v>0</v>
      </c>
      <c r="Q67" s="11" t="s">
        <v>30</v>
      </c>
      <c r="R67" s="83">
        <v>0</v>
      </c>
      <c r="S67" s="84">
        <v>0</v>
      </c>
      <c r="T67" s="85">
        <v>0</v>
      </c>
      <c r="U67" s="86">
        <v>0</v>
      </c>
      <c r="V67" s="87">
        <v>0</v>
      </c>
      <c r="W67" s="88">
        <v>0</v>
      </c>
      <c r="X67" s="89">
        <v>0</v>
      </c>
      <c r="Y67" s="90">
        <v>0</v>
      </c>
      <c r="Z67" s="91">
        <v>0</v>
      </c>
      <c r="AA67" s="92">
        <v>0</v>
      </c>
    </row>
    <row r="68" spans="1:27" ht="75" customHeight="1" x14ac:dyDescent="0.25">
      <c r="A68" s="53" t="s">
        <v>66</v>
      </c>
      <c r="B68" s="146" t="s">
        <v>68</v>
      </c>
      <c r="C68" s="146"/>
      <c r="D68" s="146"/>
      <c r="E68" s="146"/>
      <c r="F68" s="11" t="s">
        <v>30</v>
      </c>
      <c r="G68" s="83">
        <v>0</v>
      </c>
      <c r="H68" s="84">
        <v>0</v>
      </c>
      <c r="I68" s="85">
        <v>0</v>
      </c>
      <c r="J68" s="86">
        <v>0</v>
      </c>
      <c r="K68" s="87">
        <v>0</v>
      </c>
      <c r="L68" s="88">
        <v>0</v>
      </c>
      <c r="M68" s="89">
        <v>0</v>
      </c>
      <c r="N68" s="90">
        <v>0</v>
      </c>
      <c r="O68" s="91">
        <v>0</v>
      </c>
      <c r="P68" s="92">
        <v>0</v>
      </c>
      <c r="Q68" s="11" t="s">
        <v>30</v>
      </c>
      <c r="R68" s="83">
        <v>0</v>
      </c>
      <c r="S68" s="84">
        <v>0</v>
      </c>
      <c r="T68" s="85">
        <v>0</v>
      </c>
      <c r="U68" s="86">
        <v>0</v>
      </c>
      <c r="V68" s="87">
        <v>0</v>
      </c>
      <c r="W68" s="88">
        <v>0</v>
      </c>
      <c r="X68" s="89">
        <v>0</v>
      </c>
      <c r="Y68" s="90">
        <v>0</v>
      </c>
      <c r="Z68" s="91">
        <v>0</v>
      </c>
      <c r="AA68" s="92">
        <v>0</v>
      </c>
    </row>
    <row r="69" spans="1:27" ht="122.25" customHeight="1" x14ac:dyDescent="0.25">
      <c r="A69" s="53" t="s">
        <v>73</v>
      </c>
      <c r="B69" s="146" t="s">
        <v>74</v>
      </c>
      <c r="C69" s="146"/>
      <c r="D69" s="146"/>
      <c r="E69" s="146"/>
      <c r="F69" s="11" t="s">
        <v>30</v>
      </c>
      <c r="G69" s="83">
        <v>0</v>
      </c>
      <c r="H69" s="84">
        <v>0</v>
      </c>
      <c r="I69" s="85">
        <v>0</v>
      </c>
      <c r="J69" s="86">
        <v>0</v>
      </c>
      <c r="K69" s="87">
        <v>0</v>
      </c>
      <c r="L69" s="88">
        <v>0</v>
      </c>
      <c r="M69" s="89">
        <v>0</v>
      </c>
      <c r="N69" s="90">
        <v>0</v>
      </c>
      <c r="O69" s="91">
        <v>0</v>
      </c>
      <c r="P69" s="92">
        <v>0</v>
      </c>
      <c r="Q69" s="11" t="s">
        <v>30</v>
      </c>
      <c r="R69" s="83">
        <v>0</v>
      </c>
      <c r="S69" s="84">
        <v>0</v>
      </c>
      <c r="T69" s="85">
        <v>0</v>
      </c>
      <c r="U69" s="86">
        <v>0</v>
      </c>
      <c r="V69" s="87">
        <v>0</v>
      </c>
      <c r="W69" s="88">
        <v>0</v>
      </c>
      <c r="X69" s="89">
        <v>0</v>
      </c>
      <c r="Y69" s="90">
        <v>0</v>
      </c>
      <c r="Z69" s="91">
        <v>0</v>
      </c>
      <c r="AA69" s="92">
        <v>0</v>
      </c>
    </row>
    <row r="70" spans="1:27" ht="63" customHeight="1" x14ac:dyDescent="0.25">
      <c r="A70" s="53" t="s">
        <v>72</v>
      </c>
      <c r="B70" s="148" t="s">
        <v>70</v>
      </c>
      <c r="C70" s="148"/>
      <c r="D70" s="148"/>
      <c r="E70" s="148"/>
      <c r="F70" s="11" t="s">
        <v>30</v>
      </c>
      <c r="G70" s="83">
        <v>0</v>
      </c>
      <c r="H70" s="84">
        <v>0</v>
      </c>
      <c r="I70" s="85">
        <v>0</v>
      </c>
      <c r="J70" s="86">
        <v>0</v>
      </c>
      <c r="K70" s="87">
        <v>0</v>
      </c>
      <c r="L70" s="88">
        <v>0</v>
      </c>
      <c r="M70" s="89">
        <v>0</v>
      </c>
      <c r="N70" s="90">
        <v>0</v>
      </c>
      <c r="O70" s="91">
        <v>0</v>
      </c>
      <c r="P70" s="92">
        <v>0</v>
      </c>
      <c r="Q70" s="11" t="s">
        <v>30</v>
      </c>
      <c r="R70" s="83">
        <v>0</v>
      </c>
      <c r="S70" s="84">
        <v>0</v>
      </c>
      <c r="T70" s="85">
        <v>0</v>
      </c>
      <c r="U70" s="86">
        <v>0</v>
      </c>
      <c r="V70" s="87">
        <v>0</v>
      </c>
      <c r="W70" s="88">
        <v>0</v>
      </c>
      <c r="X70" s="89">
        <v>0</v>
      </c>
      <c r="Y70" s="90">
        <v>0</v>
      </c>
      <c r="Z70" s="91">
        <v>0</v>
      </c>
      <c r="AA70" s="92">
        <v>0</v>
      </c>
    </row>
    <row r="71" spans="1:27" ht="63" customHeight="1" x14ac:dyDescent="0.25">
      <c r="A71" s="53" t="s">
        <v>71</v>
      </c>
      <c r="B71" s="147" t="s">
        <v>75</v>
      </c>
      <c r="C71" s="147"/>
      <c r="D71" s="147"/>
      <c r="E71" s="147"/>
      <c r="F71" s="11" t="s">
        <v>30</v>
      </c>
      <c r="G71" s="83">
        <v>0</v>
      </c>
      <c r="H71" s="84">
        <v>0</v>
      </c>
      <c r="I71" s="85">
        <v>0</v>
      </c>
      <c r="J71" s="86">
        <v>0</v>
      </c>
      <c r="K71" s="87">
        <v>0</v>
      </c>
      <c r="L71" s="88">
        <v>0</v>
      </c>
      <c r="M71" s="89">
        <v>0</v>
      </c>
      <c r="N71" s="90">
        <v>0</v>
      </c>
      <c r="O71" s="91">
        <v>0</v>
      </c>
      <c r="P71" s="92">
        <v>0</v>
      </c>
      <c r="Q71" s="11" t="s">
        <v>30</v>
      </c>
      <c r="R71" s="83">
        <v>0</v>
      </c>
      <c r="S71" s="84">
        <v>0</v>
      </c>
      <c r="T71" s="85">
        <v>0</v>
      </c>
      <c r="U71" s="86">
        <v>0</v>
      </c>
      <c r="V71" s="87">
        <v>0</v>
      </c>
      <c r="W71" s="88">
        <v>0</v>
      </c>
      <c r="X71" s="89">
        <v>0</v>
      </c>
      <c r="Y71" s="90">
        <v>0</v>
      </c>
      <c r="Z71" s="91">
        <v>0</v>
      </c>
      <c r="AA71" s="92">
        <v>0</v>
      </c>
    </row>
    <row r="72" spans="1:27" ht="32.25" customHeight="1" x14ac:dyDescent="0.25">
      <c r="A72" s="53" t="s">
        <v>69</v>
      </c>
      <c r="B72" s="147" t="s">
        <v>18</v>
      </c>
      <c r="C72" s="147"/>
      <c r="D72" s="147"/>
      <c r="E72" s="147"/>
      <c r="F72" s="11" t="s">
        <v>30</v>
      </c>
      <c r="G72" s="83">
        <v>0</v>
      </c>
      <c r="H72" s="84">
        <v>0</v>
      </c>
      <c r="I72" s="85">
        <v>0</v>
      </c>
      <c r="J72" s="86">
        <v>0</v>
      </c>
      <c r="K72" s="87">
        <v>0</v>
      </c>
      <c r="L72" s="88">
        <v>0</v>
      </c>
      <c r="M72" s="89">
        <v>0</v>
      </c>
      <c r="N72" s="90">
        <v>0</v>
      </c>
      <c r="O72" s="91">
        <v>0</v>
      </c>
      <c r="P72" s="92">
        <v>0</v>
      </c>
      <c r="Q72" s="11" t="s">
        <v>30</v>
      </c>
      <c r="R72" s="83">
        <v>0</v>
      </c>
      <c r="S72" s="84">
        <v>0</v>
      </c>
      <c r="T72" s="85">
        <v>0</v>
      </c>
      <c r="U72" s="86">
        <v>0</v>
      </c>
      <c r="V72" s="87">
        <v>0</v>
      </c>
      <c r="W72" s="88">
        <v>0</v>
      </c>
      <c r="X72" s="89">
        <v>0</v>
      </c>
      <c r="Y72" s="90">
        <v>0</v>
      </c>
      <c r="Z72" s="91">
        <v>0</v>
      </c>
      <c r="AA72" s="92">
        <v>0</v>
      </c>
    </row>
    <row r="73" spans="1:27" x14ac:dyDescent="0.25">
      <c r="F73" s="11"/>
      <c r="G73" s="94"/>
      <c r="H73" s="95"/>
      <c r="I73" s="95"/>
      <c r="J73" s="95"/>
      <c r="K73" s="95"/>
      <c r="L73" s="95"/>
      <c r="M73" s="95"/>
      <c r="N73" s="95"/>
      <c r="O73" s="95"/>
      <c r="P73" s="95"/>
      <c r="R73" s="25"/>
      <c r="S73" s="28"/>
      <c r="T73" s="28"/>
      <c r="U73" s="28"/>
      <c r="V73" s="28"/>
      <c r="W73" s="28"/>
      <c r="X73" s="28"/>
    </row>
    <row r="74" spans="1:27" ht="32.25" customHeight="1" x14ac:dyDescent="0.25">
      <c r="B74" s="147" t="s">
        <v>19</v>
      </c>
      <c r="C74" s="147"/>
      <c r="D74" s="147"/>
      <c r="E74" s="147"/>
      <c r="F74" s="11" t="s">
        <v>30</v>
      </c>
      <c r="G74" s="96">
        <v>0</v>
      </c>
      <c r="H74" s="97">
        <v>0</v>
      </c>
      <c r="I74" s="98">
        <v>0</v>
      </c>
      <c r="J74" s="99">
        <v>0</v>
      </c>
      <c r="K74" s="100">
        <v>0</v>
      </c>
      <c r="L74" s="101">
        <v>0</v>
      </c>
      <c r="M74" s="102">
        <v>0</v>
      </c>
      <c r="N74" s="90">
        <v>0</v>
      </c>
      <c r="O74" s="91">
        <v>0</v>
      </c>
      <c r="P74" s="92">
        <v>0</v>
      </c>
      <c r="Q74" s="31"/>
      <c r="R74" s="32"/>
      <c r="S74" s="32"/>
      <c r="T74" s="32"/>
      <c r="U74" s="32"/>
      <c r="V74" s="32"/>
      <c r="W74" s="32"/>
      <c r="X74" s="32"/>
    </row>
    <row r="75" spans="1:27" x14ac:dyDescent="0.25">
      <c r="G75" s="94"/>
      <c r="H75" s="94"/>
      <c r="I75" s="94"/>
      <c r="J75" s="94"/>
      <c r="K75" s="94"/>
      <c r="L75" s="94"/>
      <c r="M75" s="94"/>
      <c r="N75" s="94"/>
      <c r="O75" s="94"/>
      <c r="P75" s="94"/>
    </row>
    <row r="76" spans="1:27" x14ac:dyDescent="0.25">
      <c r="B76" s="10" t="s">
        <v>27</v>
      </c>
      <c r="G76" s="103">
        <f t="shared" ref="G76:P76" si="2">SUM(G57:G72)-G74</f>
        <v>0</v>
      </c>
      <c r="H76" s="103">
        <f t="shared" si="2"/>
        <v>0</v>
      </c>
      <c r="I76" s="103">
        <f t="shared" si="2"/>
        <v>0</v>
      </c>
      <c r="J76" s="103">
        <f t="shared" si="2"/>
        <v>0</v>
      </c>
      <c r="K76" s="103">
        <f t="shared" si="2"/>
        <v>0</v>
      </c>
      <c r="L76" s="103">
        <f t="shared" si="2"/>
        <v>0</v>
      </c>
      <c r="M76" s="103">
        <f t="shared" si="2"/>
        <v>0</v>
      </c>
      <c r="N76" s="103">
        <f t="shared" si="2"/>
        <v>0</v>
      </c>
      <c r="O76" s="103">
        <f t="shared" si="2"/>
        <v>0</v>
      </c>
      <c r="P76" s="103">
        <f t="shared" si="2"/>
        <v>0</v>
      </c>
      <c r="R76" s="103">
        <f>SUM(R57:R72)-R74</f>
        <v>0</v>
      </c>
      <c r="S76" s="103">
        <f t="shared" ref="S76:AA76" si="3">SUM(S57:S72)-S74</f>
        <v>0</v>
      </c>
      <c r="T76" s="103">
        <f t="shared" si="3"/>
        <v>0</v>
      </c>
      <c r="U76" s="103">
        <f t="shared" si="3"/>
        <v>0</v>
      </c>
      <c r="V76" s="103">
        <f t="shared" si="3"/>
        <v>0</v>
      </c>
      <c r="W76" s="103">
        <f t="shared" si="3"/>
        <v>0</v>
      </c>
      <c r="X76" s="103">
        <f t="shared" si="3"/>
        <v>0</v>
      </c>
      <c r="Y76" s="103">
        <f t="shared" si="3"/>
        <v>0</v>
      </c>
      <c r="Z76" s="103">
        <f t="shared" si="3"/>
        <v>0</v>
      </c>
      <c r="AA76" s="103">
        <f t="shared" si="3"/>
        <v>0</v>
      </c>
    </row>
    <row r="77" spans="1:27" x14ac:dyDescent="0.25">
      <c r="C77" s="17"/>
    </row>
    <row r="78" spans="1:27" x14ac:dyDescent="0.25">
      <c r="C78" s="17"/>
    </row>
    <row r="79" spans="1:27" ht="21" x14ac:dyDescent="0.35">
      <c r="B79" s="18" t="s">
        <v>94</v>
      </c>
      <c r="C79" s="13"/>
      <c r="D79" s="13"/>
      <c r="E79" s="13"/>
    </row>
    <row r="80" spans="1:27" x14ac:dyDescent="0.25">
      <c r="C80" s="17"/>
    </row>
    <row r="81" spans="2:21" ht="51" customHeight="1" x14ac:dyDescent="0.25">
      <c r="B81" s="143" t="s">
        <v>84</v>
      </c>
      <c r="C81" s="143"/>
      <c r="D81" s="143"/>
      <c r="E81" s="143"/>
      <c r="G81" s="78" t="s">
        <v>54</v>
      </c>
      <c r="H81" s="39">
        <v>44105</v>
      </c>
      <c r="I81" s="40">
        <v>44136</v>
      </c>
      <c r="J81" s="41">
        <v>44166</v>
      </c>
      <c r="K81" s="42">
        <v>44197</v>
      </c>
      <c r="L81" s="43">
        <v>44228</v>
      </c>
      <c r="M81" s="44">
        <v>44256</v>
      </c>
      <c r="N81" s="47">
        <v>44287</v>
      </c>
      <c r="O81" s="48">
        <v>44317</v>
      </c>
      <c r="P81" s="49">
        <v>44348</v>
      </c>
      <c r="R81" s="57" t="s">
        <v>81</v>
      </c>
    </row>
    <row r="82" spans="2:21" x14ac:dyDescent="0.25">
      <c r="B82" s="144" t="s">
        <v>45</v>
      </c>
      <c r="C82" s="144"/>
      <c r="D82" s="144"/>
      <c r="E82" s="33" t="s">
        <v>61</v>
      </c>
      <c r="G82" s="54" t="e">
        <f>G45</f>
        <v>#DIV/0!</v>
      </c>
      <c r="H82" s="54" t="e">
        <f t="shared" ref="H82:P82" si="4">H45</f>
        <v>#DIV/0!</v>
      </c>
      <c r="I82" s="54" t="e">
        <f t="shared" si="4"/>
        <v>#DIV/0!</v>
      </c>
      <c r="J82" s="54" t="e">
        <f t="shared" si="4"/>
        <v>#DIV/0!</v>
      </c>
      <c r="K82" s="54" t="e">
        <f t="shared" si="4"/>
        <v>#DIV/0!</v>
      </c>
      <c r="L82" s="54" t="e">
        <f t="shared" si="4"/>
        <v>#DIV/0!</v>
      </c>
      <c r="M82" s="54" t="e">
        <f t="shared" si="4"/>
        <v>#DIV/0!</v>
      </c>
      <c r="N82" s="54" t="e">
        <f t="shared" si="4"/>
        <v>#DIV/0!</v>
      </c>
      <c r="O82" s="54" t="e">
        <f t="shared" si="4"/>
        <v>#DIV/0!</v>
      </c>
      <c r="P82" s="54" t="e">
        <f t="shared" si="4"/>
        <v>#DIV/0!</v>
      </c>
      <c r="R82" s="54" t="e">
        <f>(R83*-1)/SUM(R41:AA41)*-1</f>
        <v>#DIV/0!</v>
      </c>
    </row>
    <row r="83" spans="2:21" ht="15.75" thickBot="1" x14ac:dyDescent="0.3">
      <c r="B83" s="145" t="s">
        <v>46</v>
      </c>
      <c r="C83" s="145"/>
      <c r="D83" s="145"/>
      <c r="E83" s="58" t="s">
        <v>61</v>
      </c>
      <c r="G83" s="104">
        <f>G46</f>
        <v>0</v>
      </c>
      <c r="H83" s="104">
        <f t="shared" ref="H83:P83" si="5">H46</f>
        <v>0</v>
      </c>
      <c r="I83" s="104">
        <f t="shared" si="5"/>
        <v>0</v>
      </c>
      <c r="J83" s="104">
        <f t="shared" si="5"/>
        <v>0</v>
      </c>
      <c r="K83" s="104">
        <f t="shared" si="5"/>
        <v>0</v>
      </c>
      <c r="L83" s="104">
        <f t="shared" si="5"/>
        <v>0</v>
      </c>
      <c r="M83" s="104">
        <f t="shared" si="5"/>
        <v>0</v>
      </c>
      <c r="N83" s="104">
        <f t="shared" si="5"/>
        <v>0</v>
      </c>
      <c r="O83" s="104">
        <f t="shared" si="5"/>
        <v>0</v>
      </c>
      <c r="P83" s="104">
        <f t="shared" si="5"/>
        <v>0</v>
      </c>
      <c r="R83" s="108">
        <f>SUM(G83:P83)</f>
        <v>0</v>
      </c>
    </row>
    <row r="84" spans="2:21" ht="21" customHeight="1" thickBot="1" x14ac:dyDescent="0.3">
      <c r="B84" s="151" t="s">
        <v>80</v>
      </c>
      <c r="C84" s="152"/>
      <c r="D84" s="152"/>
      <c r="E84" s="153"/>
      <c r="G84" s="105">
        <f>G83*0.3*-1</f>
        <v>0</v>
      </c>
      <c r="H84" s="106">
        <f t="shared" ref="H84:P84" si="6">H83*0.3*-1</f>
        <v>0</v>
      </c>
      <c r="I84" s="106">
        <f t="shared" si="6"/>
        <v>0</v>
      </c>
      <c r="J84" s="106">
        <f t="shared" si="6"/>
        <v>0</v>
      </c>
      <c r="K84" s="106">
        <f t="shared" si="6"/>
        <v>0</v>
      </c>
      <c r="L84" s="106">
        <f t="shared" si="6"/>
        <v>0</v>
      </c>
      <c r="M84" s="106">
        <f t="shared" si="6"/>
        <v>0</v>
      </c>
      <c r="N84" s="106">
        <f t="shared" si="6"/>
        <v>0</v>
      </c>
      <c r="O84" s="106">
        <f t="shared" si="6"/>
        <v>0</v>
      </c>
      <c r="P84" s="107">
        <f t="shared" si="6"/>
        <v>0</v>
      </c>
      <c r="R84" s="109">
        <f>SUM(G84:P84)</f>
        <v>0</v>
      </c>
    </row>
    <row r="85" spans="2:21" x14ac:dyDescent="0.25">
      <c r="C85" s="17"/>
      <c r="G85" s="55" t="s">
        <v>139</v>
      </c>
    </row>
    <row r="86" spans="2:21" x14ac:dyDescent="0.25">
      <c r="C86" s="17"/>
      <c r="G86" s="55" t="s">
        <v>93</v>
      </c>
    </row>
    <row r="87" spans="2:21" x14ac:dyDescent="0.25">
      <c r="C87" s="17"/>
      <c r="G87" s="55" t="s">
        <v>126</v>
      </c>
    </row>
    <row r="88" spans="2:21" x14ac:dyDescent="0.25">
      <c r="C88" s="17"/>
      <c r="G88" s="55" t="s">
        <v>134</v>
      </c>
    </row>
    <row r="89" spans="2:21" ht="16.5" thickBot="1" x14ac:dyDescent="0.3">
      <c r="B89" s="63"/>
      <c r="C89" s="67" t="s">
        <v>86</v>
      </c>
      <c r="D89" s="63"/>
      <c r="E89" s="63"/>
      <c r="F89" s="11" t="s">
        <v>30</v>
      </c>
      <c r="G89" s="131" t="s">
        <v>82</v>
      </c>
      <c r="H89" s="131" t="s">
        <v>82</v>
      </c>
      <c r="I89" s="131" t="s">
        <v>83</v>
      </c>
      <c r="J89" s="131" t="s">
        <v>83</v>
      </c>
      <c r="K89" s="131" t="s">
        <v>82</v>
      </c>
      <c r="L89" s="131" t="s">
        <v>82</v>
      </c>
      <c r="M89" s="131" t="s">
        <v>82</v>
      </c>
      <c r="N89" s="131" t="s">
        <v>82</v>
      </c>
      <c r="O89" s="131" t="s">
        <v>82</v>
      </c>
      <c r="P89" s="131" t="s">
        <v>82</v>
      </c>
    </row>
    <row r="90" spans="2:21" x14ac:dyDescent="0.25">
      <c r="C90" s="15" t="s">
        <v>90</v>
      </c>
      <c r="F90" s="11"/>
      <c r="G90" s="120">
        <f>IF(G89="Ja",R41,0)</f>
        <v>0</v>
      </c>
      <c r="H90" s="120">
        <f t="shared" ref="H90:P90" si="7">IF(H89="Ja",S41,0)</f>
        <v>0</v>
      </c>
      <c r="I90" s="120">
        <f t="shared" si="7"/>
        <v>0</v>
      </c>
      <c r="J90" s="120">
        <f t="shared" si="7"/>
        <v>0</v>
      </c>
      <c r="K90" s="120">
        <f t="shared" si="7"/>
        <v>0</v>
      </c>
      <c r="L90" s="120">
        <f t="shared" si="7"/>
        <v>0</v>
      </c>
      <c r="M90" s="120">
        <f t="shared" si="7"/>
        <v>0</v>
      </c>
      <c r="N90" s="120">
        <f t="shared" si="7"/>
        <v>0</v>
      </c>
      <c r="O90" s="120">
        <f t="shared" si="7"/>
        <v>0</v>
      </c>
      <c r="P90" s="120">
        <f t="shared" si="7"/>
        <v>0</v>
      </c>
      <c r="R90" s="112">
        <f>SUM(G90:P90)</f>
        <v>0</v>
      </c>
    </row>
    <row r="91" spans="2:21" x14ac:dyDescent="0.25">
      <c r="C91" s="15" t="s">
        <v>87</v>
      </c>
      <c r="F91" s="11"/>
      <c r="G91" s="110">
        <f>IF(G89="Ja",G41,0)</f>
        <v>0</v>
      </c>
      <c r="H91" s="110">
        <f t="shared" ref="H91:P91" si="8">IF(H89="Ja",H41,0)</f>
        <v>0</v>
      </c>
      <c r="I91" s="110">
        <f t="shared" si="8"/>
        <v>0</v>
      </c>
      <c r="J91" s="110">
        <f t="shared" si="8"/>
        <v>0</v>
      </c>
      <c r="K91" s="110">
        <f t="shared" si="8"/>
        <v>0</v>
      </c>
      <c r="L91" s="110">
        <f t="shared" si="8"/>
        <v>0</v>
      </c>
      <c r="M91" s="110">
        <f t="shared" si="8"/>
        <v>0</v>
      </c>
      <c r="N91" s="110">
        <f t="shared" si="8"/>
        <v>0</v>
      </c>
      <c r="O91" s="110">
        <f t="shared" si="8"/>
        <v>0</v>
      </c>
      <c r="P91" s="110">
        <f t="shared" si="8"/>
        <v>0</v>
      </c>
      <c r="R91" s="113">
        <f>SUM(G91:P91)</f>
        <v>0</v>
      </c>
    </row>
    <row r="92" spans="2:21" x14ac:dyDescent="0.25">
      <c r="C92" s="15" t="s">
        <v>88</v>
      </c>
      <c r="F92" s="11"/>
      <c r="G92" s="110">
        <f>IF(G89="Ja",G83,0)</f>
        <v>0</v>
      </c>
      <c r="H92" s="110">
        <f t="shared" ref="H92:P92" si="9">IF(H89="Ja",H83,0)</f>
        <v>0</v>
      </c>
      <c r="I92" s="110">
        <f t="shared" si="9"/>
        <v>0</v>
      </c>
      <c r="J92" s="110">
        <f t="shared" si="9"/>
        <v>0</v>
      </c>
      <c r="K92" s="110">
        <f t="shared" si="9"/>
        <v>0</v>
      </c>
      <c r="L92" s="110">
        <f t="shared" si="9"/>
        <v>0</v>
      </c>
      <c r="M92" s="110">
        <f t="shared" si="9"/>
        <v>0</v>
      </c>
      <c r="N92" s="110">
        <f t="shared" si="9"/>
        <v>0</v>
      </c>
      <c r="O92" s="110">
        <f t="shared" si="9"/>
        <v>0</v>
      </c>
      <c r="P92" s="110">
        <f t="shared" si="9"/>
        <v>0</v>
      </c>
      <c r="R92" s="113">
        <f>SUM(G92:P92)</f>
        <v>0</v>
      </c>
    </row>
    <row r="93" spans="2:21" ht="15.75" thickBot="1" x14ac:dyDescent="0.3">
      <c r="C93" s="15" t="s">
        <v>89</v>
      </c>
      <c r="F93" s="11"/>
      <c r="G93" s="61" t="e">
        <f>IF(G89="Ja",G82,0)</f>
        <v>#DIV/0!</v>
      </c>
      <c r="H93" s="61" t="e">
        <f t="shared" ref="H93:P93" si="10">IF(H89="Ja",H82,0)</f>
        <v>#DIV/0!</v>
      </c>
      <c r="I93" s="61">
        <f t="shared" si="10"/>
        <v>0</v>
      </c>
      <c r="J93" s="61">
        <f t="shared" si="10"/>
        <v>0</v>
      </c>
      <c r="K93" s="61" t="e">
        <f t="shared" si="10"/>
        <v>#DIV/0!</v>
      </c>
      <c r="L93" s="61" t="e">
        <f t="shared" si="10"/>
        <v>#DIV/0!</v>
      </c>
      <c r="M93" s="61" t="e">
        <f t="shared" si="10"/>
        <v>#DIV/0!</v>
      </c>
      <c r="N93" s="61" t="e">
        <f t="shared" si="10"/>
        <v>#DIV/0!</v>
      </c>
      <c r="O93" s="61" t="e">
        <f t="shared" si="10"/>
        <v>#DIV/0!</v>
      </c>
      <c r="P93" s="61" t="e">
        <f t="shared" si="10"/>
        <v>#DIV/0!</v>
      </c>
      <c r="R93" s="62" t="e">
        <f>R92/R90</f>
        <v>#DIV/0!</v>
      </c>
      <c r="S93" s="140" t="s">
        <v>92</v>
      </c>
      <c r="T93" s="141"/>
      <c r="U93" s="141"/>
    </row>
    <row r="94" spans="2:21" ht="19.5" thickBot="1" x14ac:dyDescent="0.35">
      <c r="C94" s="66" t="s">
        <v>140</v>
      </c>
      <c r="D94" s="13"/>
      <c r="E94" s="13"/>
      <c r="G94" s="111">
        <f t="shared" ref="G94:P94" si="11">IF(G89="Ja",G84,0)</f>
        <v>0</v>
      </c>
      <c r="H94" s="111">
        <f t="shared" si="11"/>
        <v>0</v>
      </c>
      <c r="I94" s="111">
        <f t="shared" si="11"/>
        <v>0</v>
      </c>
      <c r="J94" s="111">
        <f t="shared" si="11"/>
        <v>0</v>
      </c>
      <c r="K94" s="111">
        <f t="shared" si="11"/>
        <v>0</v>
      </c>
      <c r="L94" s="111">
        <f t="shared" si="11"/>
        <v>0</v>
      </c>
      <c r="M94" s="111">
        <f t="shared" si="11"/>
        <v>0</v>
      </c>
      <c r="N94" s="111">
        <f t="shared" si="11"/>
        <v>0</v>
      </c>
      <c r="O94" s="111">
        <f t="shared" si="11"/>
        <v>0</v>
      </c>
      <c r="P94" s="111">
        <f t="shared" si="11"/>
        <v>0</v>
      </c>
      <c r="R94" s="114">
        <f>MIN(36000,SUM(G94:P94))</f>
        <v>0</v>
      </c>
      <c r="S94" s="140" t="s">
        <v>91</v>
      </c>
      <c r="T94" s="142"/>
      <c r="U94" s="142"/>
    </row>
    <row r="95" spans="2:21" x14ac:dyDescent="0.25">
      <c r="C95" s="59"/>
      <c r="G95" s="60"/>
      <c r="H95" s="60"/>
      <c r="I95" s="60"/>
      <c r="J95" s="60"/>
      <c r="K95" s="60"/>
      <c r="L95" s="60"/>
      <c r="M95" s="60"/>
      <c r="N95" s="60"/>
      <c r="O95" s="60"/>
      <c r="P95" s="60"/>
      <c r="R95" s="36"/>
    </row>
    <row r="96" spans="2:21" x14ac:dyDescent="0.25">
      <c r="C96" s="59"/>
      <c r="G96" s="60"/>
      <c r="H96" s="60"/>
      <c r="I96" s="60"/>
      <c r="J96" s="60"/>
      <c r="K96" s="60"/>
      <c r="L96" s="60"/>
      <c r="M96" s="60"/>
      <c r="N96" s="60"/>
      <c r="O96" s="60"/>
      <c r="P96" s="60"/>
      <c r="R96" s="36"/>
    </row>
    <row r="97" spans="2:21" x14ac:dyDescent="0.25">
      <c r="C97" s="16"/>
    </row>
    <row r="98" spans="2:21" ht="31.5" customHeight="1" x14ac:dyDescent="0.25">
      <c r="B98" s="143" t="s">
        <v>85</v>
      </c>
      <c r="C98" s="143"/>
      <c r="D98" s="143"/>
      <c r="E98" s="143"/>
      <c r="G98" s="78" t="s">
        <v>54</v>
      </c>
      <c r="H98" s="39">
        <v>44105</v>
      </c>
      <c r="I98" s="40">
        <v>44136</v>
      </c>
      <c r="J98" s="41">
        <v>44166</v>
      </c>
      <c r="K98" s="42">
        <v>44197</v>
      </c>
      <c r="L98" s="43">
        <v>44228</v>
      </c>
      <c r="M98" s="44">
        <v>44256</v>
      </c>
      <c r="N98" s="47">
        <v>44287</v>
      </c>
      <c r="O98" s="48">
        <v>44317</v>
      </c>
      <c r="P98" s="49">
        <v>44348</v>
      </c>
      <c r="R98" s="57" t="s">
        <v>81</v>
      </c>
    </row>
    <row r="99" spans="2:21" x14ac:dyDescent="0.25">
      <c r="B99" s="144" t="s">
        <v>45</v>
      </c>
      <c r="C99" s="144"/>
      <c r="D99" s="144"/>
      <c r="E99" s="33" t="s">
        <v>61</v>
      </c>
      <c r="G99" s="54" t="e">
        <f>G45</f>
        <v>#DIV/0!</v>
      </c>
      <c r="H99" s="54" t="e">
        <f t="shared" ref="H99:P99" si="12">H45</f>
        <v>#DIV/0!</v>
      </c>
      <c r="I99" s="54" t="e">
        <f t="shared" si="12"/>
        <v>#DIV/0!</v>
      </c>
      <c r="J99" s="54" t="e">
        <f t="shared" si="12"/>
        <v>#DIV/0!</v>
      </c>
      <c r="K99" s="54" t="e">
        <f t="shared" si="12"/>
        <v>#DIV/0!</v>
      </c>
      <c r="L99" s="54" t="e">
        <f t="shared" si="12"/>
        <v>#DIV/0!</v>
      </c>
      <c r="M99" s="54" t="e">
        <f t="shared" si="12"/>
        <v>#DIV/0!</v>
      </c>
      <c r="N99" s="54" t="e">
        <f t="shared" si="12"/>
        <v>#DIV/0!</v>
      </c>
      <c r="O99" s="54" t="e">
        <f t="shared" si="12"/>
        <v>#DIV/0!</v>
      </c>
      <c r="P99" s="54" t="e">
        <f t="shared" si="12"/>
        <v>#DIV/0!</v>
      </c>
      <c r="R99" s="54" t="e">
        <f>(R100*-1)/SUM(R41:AA41)*-1</f>
        <v>#DIV/0!</v>
      </c>
    </row>
    <row r="100" spans="2:21" ht="15.75" thickBot="1" x14ac:dyDescent="0.3">
      <c r="B100" s="144" t="s">
        <v>46</v>
      </c>
      <c r="C100" s="144"/>
      <c r="D100" s="144"/>
      <c r="E100" s="33" t="s">
        <v>61</v>
      </c>
      <c r="G100" s="115">
        <f>G46</f>
        <v>0</v>
      </c>
      <c r="H100" s="115">
        <f t="shared" ref="H100:P100" si="13">H46</f>
        <v>0</v>
      </c>
      <c r="I100" s="115">
        <f t="shared" si="13"/>
        <v>0</v>
      </c>
      <c r="J100" s="115">
        <f t="shared" si="13"/>
        <v>0</v>
      </c>
      <c r="K100" s="115">
        <f t="shared" si="13"/>
        <v>0</v>
      </c>
      <c r="L100" s="115">
        <f t="shared" si="13"/>
        <v>0</v>
      </c>
      <c r="M100" s="115">
        <f t="shared" si="13"/>
        <v>0</v>
      </c>
      <c r="N100" s="115">
        <f t="shared" si="13"/>
        <v>0</v>
      </c>
      <c r="O100" s="115">
        <f t="shared" si="13"/>
        <v>0</v>
      </c>
      <c r="P100" s="115">
        <f t="shared" si="13"/>
        <v>0</v>
      </c>
      <c r="Q100" s="94"/>
      <c r="R100" s="116">
        <f>SUM(G100:P100)</f>
        <v>0</v>
      </c>
    </row>
    <row r="101" spans="2:21" ht="15.75" thickBot="1" x14ac:dyDescent="0.3">
      <c r="B101" s="150" t="s">
        <v>27</v>
      </c>
      <c r="C101" s="150"/>
      <c r="D101" s="150"/>
      <c r="E101" s="150"/>
      <c r="G101" s="117">
        <f>G76</f>
        <v>0</v>
      </c>
      <c r="H101" s="117">
        <f t="shared" ref="H101:P101" si="14">H76</f>
        <v>0</v>
      </c>
      <c r="I101" s="117">
        <f t="shared" si="14"/>
        <v>0</v>
      </c>
      <c r="J101" s="117">
        <f t="shared" si="14"/>
        <v>0</v>
      </c>
      <c r="K101" s="117">
        <f t="shared" si="14"/>
        <v>0</v>
      </c>
      <c r="L101" s="117">
        <f t="shared" si="14"/>
        <v>0</v>
      </c>
      <c r="M101" s="117">
        <f t="shared" si="14"/>
        <v>0</v>
      </c>
      <c r="N101" s="117">
        <f t="shared" si="14"/>
        <v>0</v>
      </c>
      <c r="O101" s="117">
        <f t="shared" si="14"/>
        <v>0</v>
      </c>
      <c r="P101" s="117">
        <f t="shared" si="14"/>
        <v>0</v>
      </c>
      <c r="Q101" s="94"/>
      <c r="R101" s="109">
        <f>SUM(G101:P101)</f>
        <v>0</v>
      </c>
    </row>
    <row r="102" spans="2:21" ht="34.5" customHeight="1" thickBot="1" x14ac:dyDescent="0.3">
      <c r="B102" s="151" t="s">
        <v>137</v>
      </c>
      <c r="C102" s="152"/>
      <c r="D102" s="152"/>
      <c r="E102" s="153"/>
      <c r="G102" s="105" t="e">
        <f>G99*G101*-1</f>
        <v>#DIV/0!</v>
      </c>
      <c r="H102" s="106" t="e">
        <f t="shared" ref="H102:P102" si="15">H99*H101*-1</f>
        <v>#DIV/0!</v>
      </c>
      <c r="I102" s="106" t="e">
        <f t="shared" si="15"/>
        <v>#DIV/0!</v>
      </c>
      <c r="J102" s="106" t="e">
        <f t="shared" si="15"/>
        <v>#DIV/0!</v>
      </c>
      <c r="K102" s="106" t="e">
        <f t="shared" si="15"/>
        <v>#DIV/0!</v>
      </c>
      <c r="L102" s="106" t="e">
        <f t="shared" si="15"/>
        <v>#DIV/0!</v>
      </c>
      <c r="M102" s="106" t="e">
        <f t="shared" si="15"/>
        <v>#DIV/0!</v>
      </c>
      <c r="N102" s="106" t="e">
        <f t="shared" si="15"/>
        <v>#DIV/0!</v>
      </c>
      <c r="O102" s="106" t="e">
        <f t="shared" si="15"/>
        <v>#DIV/0!</v>
      </c>
      <c r="P102" s="107" t="e">
        <f t="shared" si="15"/>
        <v>#DIV/0!</v>
      </c>
      <c r="Q102" s="94"/>
      <c r="R102" s="109" t="e">
        <f>SUM(G102:P102)</f>
        <v>#DIV/0!</v>
      </c>
    </row>
    <row r="103" spans="2:21" x14ac:dyDescent="0.25">
      <c r="C103" s="17"/>
      <c r="G103" s="55" t="s">
        <v>139</v>
      </c>
    </row>
    <row r="104" spans="2:21" x14ac:dyDescent="0.25">
      <c r="C104" s="17"/>
      <c r="G104" s="55" t="s">
        <v>93</v>
      </c>
    </row>
    <row r="105" spans="2:21" x14ac:dyDescent="0.25">
      <c r="C105" s="17"/>
      <c r="G105" s="55" t="s">
        <v>126</v>
      </c>
    </row>
    <row r="106" spans="2:21" x14ac:dyDescent="0.25">
      <c r="C106" s="17"/>
      <c r="G106" s="55" t="s">
        <v>134</v>
      </c>
    </row>
    <row r="107" spans="2:21" ht="16.5" thickBot="1" x14ac:dyDescent="0.3">
      <c r="B107" s="63"/>
      <c r="C107" s="67" t="s">
        <v>86</v>
      </c>
      <c r="D107" s="63"/>
      <c r="E107" s="63"/>
      <c r="F107" s="11" t="s">
        <v>30</v>
      </c>
      <c r="G107" s="131" t="s">
        <v>82</v>
      </c>
      <c r="H107" s="131" t="s">
        <v>82</v>
      </c>
      <c r="I107" s="131" t="s">
        <v>83</v>
      </c>
      <c r="J107" s="131" t="s">
        <v>83</v>
      </c>
      <c r="K107" s="131" t="s">
        <v>82</v>
      </c>
      <c r="L107" s="131" t="s">
        <v>82</v>
      </c>
      <c r="M107" s="131" t="s">
        <v>82</v>
      </c>
      <c r="N107" s="131" t="s">
        <v>82</v>
      </c>
      <c r="O107" s="131" t="s">
        <v>82</v>
      </c>
      <c r="P107" s="131" t="s">
        <v>82</v>
      </c>
    </row>
    <row r="108" spans="2:21" x14ac:dyDescent="0.25">
      <c r="C108" s="15" t="s">
        <v>90</v>
      </c>
      <c r="G108" s="120">
        <f>IF(G107="Ja",R41,0)</f>
        <v>0</v>
      </c>
      <c r="H108" s="120">
        <f t="shared" ref="H108:P108" si="16">IF(H107="Ja",S41,0)</f>
        <v>0</v>
      </c>
      <c r="I108" s="120">
        <f t="shared" si="16"/>
        <v>0</v>
      </c>
      <c r="J108" s="120">
        <f t="shared" si="16"/>
        <v>0</v>
      </c>
      <c r="K108" s="120">
        <f t="shared" si="16"/>
        <v>0</v>
      </c>
      <c r="L108" s="120">
        <f t="shared" si="16"/>
        <v>0</v>
      </c>
      <c r="M108" s="120">
        <f t="shared" si="16"/>
        <v>0</v>
      </c>
      <c r="N108" s="120">
        <f t="shared" si="16"/>
        <v>0</v>
      </c>
      <c r="O108" s="120">
        <f t="shared" si="16"/>
        <v>0</v>
      </c>
      <c r="P108" s="120">
        <f t="shared" si="16"/>
        <v>0</v>
      </c>
      <c r="Q108" s="94"/>
      <c r="R108" s="112">
        <f>SUM(G108:P108)</f>
        <v>0</v>
      </c>
    </row>
    <row r="109" spans="2:21" x14ac:dyDescent="0.25">
      <c r="C109" s="15" t="s">
        <v>87</v>
      </c>
      <c r="G109" s="110">
        <f>IF(G107="Ja",G41,0)</f>
        <v>0</v>
      </c>
      <c r="H109" s="110">
        <f t="shared" ref="H109:P109" si="17">IF(H107="Ja",H41,0)</f>
        <v>0</v>
      </c>
      <c r="I109" s="110">
        <f t="shared" si="17"/>
        <v>0</v>
      </c>
      <c r="J109" s="110">
        <f t="shared" si="17"/>
        <v>0</v>
      </c>
      <c r="K109" s="110">
        <f t="shared" si="17"/>
        <v>0</v>
      </c>
      <c r="L109" s="110">
        <f t="shared" si="17"/>
        <v>0</v>
      </c>
      <c r="M109" s="110">
        <f t="shared" si="17"/>
        <v>0</v>
      </c>
      <c r="N109" s="110">
        <f t="shared" si="17"/>
        <v>0</v>
      </c>
      <c r="O109" s="110">
        <f t="shared" si="17"/>
        <v>0</v>
      </c>
      <c r="P109" s="110">
        <f t="shared" si="17"/>
        <v>0</v>
      </c>
      <c r="Q109" s="94"/>
      <c r="R109" s="113">
        <f>SUM(G109:P109)</f>
        <v>0</v>
      </c>
    </row>
    <row r="110" spans="2:21" x14ac:dyDescent="0.25">
      <c r="C110" s="15" t="s">
        <v>88</v>
      </c>
      <c r="G110" s="110">
        <f>IF(G107="Ja",G100,0)</f>
        <v>0</v>
      </c>
      <c r="H110" s="110">
        <f t="shared" ref="H110:P110" si="18">IF(H107="Ja",H100,0)</f>
        <v>0</v>
      </c>
      <c r="I110" s="110">
        <f t="shared" si="18"/>
        <v>0</v>
      </c>
      <c r="J110" s="110">
        <f t="shared" si="18"/>
        <v>0</v>
      </c>
      <c r="K110" s="110">
        <f t="shared" si="18"/>
        <v>0</v>
      </c>
      <c r="L110" s="110">
        <f t="shared" si="18"/>
        <v>0</v>
      </c>
      <c r="M110" s="110">
        <f t="shared" si="18"/>
        <v>0</v>
      </c>
      <c r="N110" s="110">
        <f t="shared" si="18"/>
        <v>0</v>
      </c>
      <c r="O110" s="110">
        <f t="shared" si="18"/>
        <v>0</v>
      </c>
      <c r="P110" s="110">
        <f t="shared" si="18"/>
        <v>0</v>
      </c>
      <c r="Q110" s="94"/>
      <c r="R110" s="113">
        <f>SUM(G110:P110)</f>
        <v>0</v>
      </c>
    </row>
    <row r="111" spans="2:21" x14ac:dyDescent="0.25">
      <c r="C111" s="15" t="s">
        <v>89</v>
      </c>
      <c r="G111" s="61" t="e">
        <f>IF(G107="Ja",G99,0)</f>
        <v>#DIV/0!</v>
      </c>
      <c r="H111" s="61" t="e">
        <f t="shared" ref="H111:P111" si="19">IF(H107="Ja",H99,0)</f>
        <v>#DIV/0!</v>
      </c>
      <c r="I111" s="61">
        <f t="shared" si="19"/>
        <v>0</v>
      </c>
      <c r="J111" s="61">
        <f t="shared" si="19"/>
        <v>0</v>
      </c>
      <c r="K111" s="61" t="e">
        <f t="shared" si="19"/>
        <v>#DIV/0!</v>
      </c>
      <c r="L111" s="61" t="e">
        <f t="shared" si="19"/>
        <v>#DIV/0!</v>
      </c>
      <c r="M111" s="61" t="e">
        <f t="shared" si="19"/>
        <v>#DIV/0!</v>
      </c>
      <c r="N111" s="61" t="e">
        <f t="shared" si="19"/>
        <v>#DIV/0!</v>
      </c>
      <c r="O111" s="61" t="e">
        <f t="shared" si="19"/>
        <v>#DIV/0!</v>
      </c>
      <c r="P111" s="61" t="e">
        <f t="shared" si="19"/>
        <v>#DIV/0!</v>
      </c>
      <c r="Q111" s="121"/>
      <c r="R111" s="125"/>
      <c r="S111" s="140"/>
      <c r="T111" s="141"/>
      <c r="U111" s="141"/>
    </row>
    <row r="112" spans="2:21" x14ac:dyDescent="0.25">
      <c r="C112" s="15" t="s">
        <v>138</v>
      </c>
      <c r="G112" s="110">
        <f>IF(G107="Ja",G76,0)</f>
        <v>0</v>
      </c>
      <c r="H112" s="110">
        <f t="shared" ref="H112:P112" si="20">IF(H107="Ja",H76,0)</f>
        <v>0</v>
      </c>
      <c r="I112" s="110">
        <f t="shared" si="20"/>
        <v>0</v>
      </c>
      <c r="J112" s="110">
        <f t="shared" si="20"/>
        <v>0</v>
      </c>
      <c r="K112" s="110">
        <f t="shared" si="20"/>
        <v>0</v>
      </c>
      <c r="L112" s="110">
        <f t="shared" si="20"/>
        <v>0</v>
      </c>
      <c r="M112" s="110">
        <f t="shared" si="20"/>
        <v>0</v>
      </c>
      <c r="N112" s="110">
        <f t="shared" si="20"/>
        <v>0</v>
      </c>
      <c r="O112" s="110">
        <f t="shared" si="20"/>
        <v>0</v>
      </c>
      <c r="P112" s="110">
        <f t="shared" si="20"/>
        <v>0</v>
      </c>
      <c r="Q112" s="121"/>
      <c r="R112" s="113">
        <f>SUM(G112:P112)</f>
        <v>0</v>
      </c>
      <c r="S112" s="126"/>
      <c r="T112" s="127"/>
      <c r="U112" s="127"/>
    </row>
    <row r="113" spans="2:21" ht="30" customHeight="1" thickBot="1" x14ac:dyDescent="0.3">
      <c r="C113" s="149" t="s">
        <v>136</v>
      </c>
      <c r="D113" s="149"/>
      <c r="E113" s="149"/>
      <c r="G113" s="124" t="e">
        <f>$R$113</f>
        <v>#DIV/0!</v>
      </c>
      <c r="H113" s="124" t="e">
        <f t="shared" ref="H113:P113" si="21">$R$113</f>
        <v>#DIV/0!</v>
      </c>
      <c r="I113" s="124" t="e">
        <f t="shared" si="21"/>
        <v>#DIV/0!</v>
      </c>
      <c r="J113" s="124" t="e">
        <f t="shared" si="21"/>
        <v>#DIV/0!</v>
      </c>
      <c r="K113" s="124" t="e">
        <f t="shared" si="21"/>
        <v>#DIV/0!</v>
      </c>
      <c r="L113" s="124" t="e">
        <f t="shared" si="21"/>
        <v>#DIV/0!</v>
      </c>
      <c r="M113" s="124" t="e">
        <f t="shared" si="21"/>
        <v>#DIV/0!</v>
      </c>
      <c r="N113" s="124" t="e">
        <f t="shared" si="21"/>
        <v>#DIV/0!</v>
      </c>
      <c r="O113" s="124" t="e">
        <f t="shared" si="21"/>
        <v>#DIV/0!</v>
      </c>
      <c r="P113" s="124" t="e">
        <f t="shared" si="21"/>
        <v>#DIV/0!</v>
      </c>
      <c r="Q113" s="121"/>
      <c r="R113" s="123" t="e">
        <f>R110/R108</f>
        <v>#DIV/0!</v>
      </c>
      <c r="S113" s="140" t="s">
        <v>92</v>
      </c>
      <c r="T113" s="141"/>
      <c r="U113" s="141"/>
    </row>
    <row r="114" spans="2:21" ht="19.5" thickBot="1" x14ac:dyDescent="0.35">
      <c r="C114" s="66" t="s">
        <v>141</v>
      </c>
      <c r="D114" s="13"/>
      <c r="E114" s="13"/>
      <c r="G114" s="111" t="e">
        <f>IF(G107="Ja",G112*G113*-1,0)</f>
        <v>#DIV/0!</v>
      </c>
      <c r="H114" s="111" t="e">
        <f t="shared" ref="H114:P114" si="22">IF(H107="Ja",H112*H113*-1,0)</f>
        <v>#DIV/0!</v>
      </c>
      <c r="I114" s="111">
        <f t="shared" si="22"/>
        <v>0</v>
      </c>
      <c r="J114" s="111">
        <f t="shared" si="22"/>
        <v>0</v>
      </c>
      <c r="K114" s="111" t="e">
        <f t="shared" si="22"/>
        <v>#DIV/0!</v>
      </c>
      <c r="L114" s="111" t="e">
        <f t="shared" si="22"/>
        <v>#DIV/0!</v>
      </c>
      <c r="M114" s="111" t="e">
        <f t="shared" si="22"/>
        <v>#DIV/0!</v>
      </c>
      <c r="N114" s="111" t="e">
        <f t="shared" si="22"/>
        <v>#DIV/0!</v>
      </c>
      <c r="O114" s="111" t="e">
        <f t="shared" si="22"/>
        <v>#DIV/0!</v>
      </c>
      <c r="P114" s="111" t="e">
        <f t="shared" si="22"/>
        <v>#DIV/0!</v>
      </c>
      <c r="Q114" s="94"/>
      <c r="R114" s="114" t="e">
        <f>MIN(1800000,SUM(G114:P114))</f>
        <v>#DIV/0!</v>
      </c>
      <c r="S114" s="140" t="s">
        <v>153</v>
      </c>
      <c r="T114" s="142"/>
      <c r="U114" s="142"/>
    </row>
    <row r="115" spans="2:21" x14ac:dyDescent="0.25">
      <c r="C115" s="17"/>
    </row>
    <row r="116" spans="2:21" x14ac:dyDescent="0.25">
      <c r="C116" s="17"/>
    </row>
    <row r="117" spans="2:21" x14ac:dyDescent="0.25">
      <c r="C117" s="17"/>
      <c r="Q117" s="94"/>
    </row>
    <row r="118" spans="2:21" ht="27.75" customHeight="1" x14ac:dyDescent="0.35">
      <c r="B118" s="157" t="s">
        <v>95</v>
      </c>
      <c r="C118" s="157"/>
      <c r="D118" s="157"/>
      <c r="E118" s="157"/>
      <c r="Q118" s="122"/>
    </row>
    <row r="119" spans="2:21" ht="15.75" thickBot="1" x14ac:dyDescent="0.3">
      <c r="C119" s="17"/>
    </row>
    <row r="120" spans="2:21" ht="19.5" thickBot="1" x14ac:dyDescent="0.35">
      <c r="B120" s="151" t="s">
        <v>97</v>
      </c>
      <c r="C120" s="152"/>
      <c r="D120" s="152"/>
      <c r="E120" s="153"/>
      <c r="G120" s="114">
        <f>R94</f>
        <v>0</v>
      </c>
      <c r="H120" s="68" t="str">
        <f>IF(SUM(G94:P94)&gt;36000,"Nicht möglich",IF(OR(G30="Nein",G31="Nein"),"Nicht möglich",""))</f>
        <v/>
      </c>
      <c r="I120" s="10" t="s">
        <v>96</v>
      </c>
    </row>
    <row r="121" spans="2:21" ht="15.75" thickBot="1" x14ac:dyDescent="0.3">
      <c r="C121" s="17"/>
      <c r="G121" s="94"/>
    </row>
    <row r="122" spans="2:21" ht="19.5" thickBot="1" x14ac:dyDescent="0.35">
      <c r="B122" s="151" t="s">
        <v>98</v>
      </c>
      <c r="C122" s="152"/>
      <c r="D122" s="152"/>
      <c r="E122" s="153"/>
      <c r="G122" s="114" t="e">
        <f>R114</f>
        <v>#DIV/0!</v>
      </c>
      <c r="I122" s="10" t="s">
        <v>155</v>
      </c>
    </row>
    <row r="123" spans="2:21" x14ac:dyDescent="0.25">
      <c r="C123" s="17"/>
    </row>
    <row r="124" spans="2:21" ht="15.75" x14ac:dyDescent="0.25">
      <c r="B124" s="165" t="s">
        <v>152</v>
      </c>
      <c r="C124" s="165"/>
      <c r="D124" s="165"/>
      <c r="E124" s="165"/>
      <c r="F124" s="165"/>
      <c r="G124" s="165"/>
    </row>
    <row r="125" spans="2:21" ht="54" customHeight="1" x14ac:dyDescent="0.25">
      <c r="B125" s="138" t="s">
        <v>151</v>
      </c>
      <c r="C125" s="163" t="s">
        <v>101</v>
      </c>
      <c r="D125" s="163"/>
      <c r="E125" s="163"/>
      <c r="F125" s="21"/>
      <c r="G125" s="118" t="e">
        <f>IF(H120="",MAX(G120,G122),G122)*0.8</f>
        <v>#DIV/0!</v>
      </c>
      <c r="I125" s="164" t="s">
        <v>143</v>
      </c>
      <c r="J125" s="164"/>
      <c r="K125" s="164"/>
      <c r="L125" s="164"/>
      <c r="M125" s="164"/>
      <c r="N125" s="164"/>
      <c r="O125" s="164"/>
      <c r="P125" s="129"/>
      <c r="Q125" s="129"/>
      <c r="R125" s="129"/>
      <c r="S125" s="129"/>
    </row>
    <row r="126" spans="2:21" ht="50.25" customHeight="1" x14ac:dyDescent="0.25">
      <c r="B126" s="77" t="s">
        <v>20</v>
      </c>
      <c r="C126" s="163" t="s">
        <v>102</v>
      </c>
      <c r="D126" s="163"/>
      <c r="E126" s="163"/>
      <c r="F126" s="21"/>
      <c r="G126" s="118" t="e">
        <f>G125/4</f>
        <v>#DIV/0!</v>
      </c>
    </row>
    <row r="127" spans="2:21" x14ac:dyDescent="0.25">
      <c r="B127" s="37"/>
      <c r="C127" s="147"/>
      <c r="D127" s="147"/>
      <c r="E127" s="147"/>
      <c r="F127" s="35"/>
      <c r="G127" s="73"/>
      <c r="H127" s="72"/>
      <c r="I127" s="71"/>
      <c r="J127" s="71"/>
      <c r="K127" s="71"/>
      <c r="L127" s="71"/>
      <c r="M127" s="71"/>
      <c r="N127" s="71"/>
      <c r="O127" s="71"/>
      <c r="P127" s="71"/>
      <c r="Q127" s="71"/>
      <c r="R127" s="71"/>
      <c r="S127" s="71"/>
    </row>
    <row r="128" spans="2:21" ht="17.25" customHeight="1" x14ac:dyDescent="0.25">
      <c r="B128" s="162" t="s">
        <v>104</v>
      </c>
      <c r="C128" s="162"/>
      <c r="D128" s="162"/>
      <c r="E128" s="162"/>
      <c r="F128" s="162"/>
      <c r="G128" s="162"/>
      <c r="H128" s="162"/>
      <c r="I128" s="162"/>
      <c r="J128" s="162"/>
      <c r="K128" s="162"/>
      <c r="L128" s="162"/>
      <c r="M128" s="162"/>
      <c r="N128" s="162"/>
      <c r="O128" s="162"/>
      <c r="P128" s="162"/>
    </row>
    <row r="129" spans="1:16" ht="48" customHeight="1" x14ac:dyDescent="0.25">
      <c r="B129" s="158" t="s">
        <v>103</v>
      </c>
      <c r="C129" s="158"/>
      <c r="D129" s="158"/>
      <c r="E129" s="158"/>
      <c r="F129" s="158"/>
      <c r="G129" s="158"/>
      <c r="H129" s="158"/>
      <c r="I129" s="158"/>
      <c r="J129" s="158"/>
      <c r="K129" s="158"/>
      <c r="L129" s="158"/>
      <c r="M129" s="158"/>
      <c r="N129" s="158"/>
      <c r="O129" s="158"/>
      <c r="P129" s="158"/>
    </row>
    <row r="130" spans="1:16" ht="14.25" customHeight="1" x14ac:dyDescent="0.25">
      <c r="B130" s="74"/>
      <c r="C130" s="74"/>
      <c r="D130" s="74"/>
      <c r="E130" s="74"/>
      <c r="F130" s="74"/>
      <c r="G130" s="74"/>
      <c r="H130" s="74"/>
      <c r="I130" s="74"/>
      <c r="J130" s="74"/>
      <c r="K130" s="74"/>
      <c r="L130" s="74"/>
      <c r="M130" s="74"/>
      <c r="N130" s="74"/>
      <c r="O130" s="74"/>
      <c r="P130" s="74"/>
    </row>
    <row r="131" spans="1:16" ht="18.75" customHeight="1" x14ac:dyDescent="0.25">
      <c r="B131" s="159" t="s">
        <v>108</v>
      </c>
      <c r="C131" s="160"/>
      <c r="D131" s="160"/>
      <c r="E131" s="160"/>
      <c r="F131" s="160"/>
      <c r="G131" s="160"/>
      <c r="H131" s="160"/>
      <c r="I131" s="160"/>
      <c r="J131" s="160"/>
      <c r="K131" s="160"/>
      <c r="L131" s="160"/>
      <c r="M131" s="160"/>
      <c r="N131" s="160"/>
      <c r="O131" s="160"/>
      <c r="P131" s="161"/>
    </row>
    <row r="132" spans="1:16" ht="26.25" customHeight="1" x14ac:dyDescent="0.25">
      <c r="B132" s="162" t="s">
        <v>105</v>
      </c>
      <c r="C132" s="162"/>
      <c r="D132" s="162"/>
      <c r="E132" s="162"/>
      <c r="F132" s="162"/>
      <c r="G132" s="162"/>
      <c r="H132" s="162"/>
      <c r="I132" s="162"/>
      <c r="J132" s="162"/>
      <c r="K132" s="162"/>
      <c r="L132" s="162"/>
      <c r="M132" s="162"/>
      <c r="N132" s="162"/>
      <c r="O132" s="162"/>
      <c r="P132" s="162"/>
    </row>
    <row r="133" spans="1:16" ht="30.75" customHeight="1" x14ac:dyDescent="0.25">
      <c r="B133" s="158" t="s">
        <v>135</v>
      </c>
      <c r="C133" s="158"/>
      <c r="D133" s="158"/>
      <c r="E133" s="158"/>
      <c r="F133" s="158"/>
      <c r="G133" s="158"/>
      <c r="H133" s="158"/>
      <c r="I133" s="158"/>
      <c r="J133" s="158"/>
      <c r="K133" s="158"/>
      <c r="L133" s="158"/>
      <c r="M133" s="158"/>
      <c r="N133" s="158"/>
      <c r="O133" s="158"/>
      <c r="P133" s="158"/>
    </row>
    <row r="134" spans="1:16" ht="30" customHeight="1" x14ac:dyDescent="0.25">
      <c r="B134" s="158" t="s">
        <v>107</v>
      </c>
      <c r="C134" s="158"/>
      <c r="D134" s="158"/>
      <c r="E134" s="158"/>
      <c r="F134" s="158"/>
      <c r="G134" s="158"/>
      <c r="H134" s="158"/>
      <c r="I134" s="158"/>
      <c r="J134" s="158"/>
      <c r="K134" s="158"/>
      <c r="L134" s="158"/>
      <c r="M134" s="158"/>
      <c r="N134" s="158"/>
      <c r="O134" s="158"/>
      <c r="P134" s="158"/>
    </row>
    <row r="135" spans="1:16" ht="32.25" customHeight="1" x14ac:dyDescent="0.25">
      <c r="B135" s="158" t="s">
        <v>106</v>
      </c>
      <c r="C135" s="158"/>
      <c r="D135" s="158"/>
      <c r="E135" s="158"/>
      <c r="F135" s="158"/>
      <c r="G135" s="158"/>
      <c r="H135" s="158"/>
      <c r="I135" s="158"/>
      <c r="J135" s="158"/>
      <c r="K135" s="158"/>
      <c r="L135" s="158"/>
      <c r="M135" s="158"/>
      <c r="N135" s="158"/>
      <c r="O135" s="158"/>
      <c r="P135" s="158"/>
    </row>
    <row r="136" spans="1:16" x14ac:dyDescent="0.25">
      <c r="C136" s="17"/>
    </row>
    <row r="137" spans="1:16" x14ac:dyDescent="0.25">
      <c r="C137" s="17"/>
    </row>
    <row r="138" spans="1:16" ht="18.75" x14ac:dyDescent="0.3">
      <c r="B138" s="168" t="s">
        <v>127</v>
      </c>
      <c r="C138" s="168"/>
      <c r="D138" s="168"/>
      <c r="E138" s="168"/>
      <c r="F138" s="168"/>
      <c r="G138" s="168"/>
    </row>
    <row r="139" spans="1:16" ht="48" customHeight="1" x14ac:dyDescent="0.25">
      <c r="C139" s="17"/>
      <c r="H139" s="137" t="s">
        <v>148</v>
      </c>
      <c r="I139" s="132" t="s">
        <v>149</v>
      </c>
    </row>
    <row r="140" spans="1:16" ht="33" customHeight="1" x14ac:dyDescent="0.25">
      <c r="C140" s="17"/>
      <c r="H140" s="172" t="s">
        <v>128</v>
      </c>
      <c r="I140" s="173"/>
      <c r="J140" s="174"/>
    </row>
    <row r="141" spans="1:16" x14ac:dyDescent="0.25">
      <c r="B141" s="175" t="s">
        <v>60</v>
      </c>
      <c r="C141" s="176"/>
      <c r="D141" s="176"/>
      <c r="E141" s="176"/>
      <c r="F141" s="176"/>
      <c r="G141" s="177"/>
      <c r="H141" s="116">
        <f>R108</f>
        <v>0</v>
      </c>
      <c r="I141" s="116">
        <f>R109</f>
        <v>0</v>
      </c>
    </row>
    <row r="142" spans="1:16" x14ac:dyDescent="0.25">
      <c r="C142" s="17"/>
    </row>
    <row r="143" spans="1:16" ht="31.5" customHeight="1" x14ac:dyDescent="0.25">
      <c r="C143" s="17"/>
      <c r="H143" s="172" t="s">
        <v>125</v>
      </c>
      <c r="I143" s="173"/>
      <c r="J143" s="174"/>
    </row>
    <row r="144" spans="1:16" ht="15" customHeight="1" x14ac:dyDescent="0.25">
      <c r="A144" s="53" t="s">
        <v>8</v>
      </c>
      <c r="B144" s="163" t="s">
        <v>6</v>
      </c>
      <c r="C144" s="163"/>
      <c r="D144" s="163"/>
      <c r="E144" s="163"/>
      <c r="F144" s="163"/>
      <c r="G144" s="163"/>
      <c r="H144" s="134">
        <f>SUMIFS(R57:AA57,$G$107:$P$107,"Ja")</f>
        <v>0</v>
      </c>
      <c r="I144" s="133">
        <f t="shared" ref="I144:I159" si="23">SUMIFS(G57:P57,$G$107:$P$107,"Ja")</f>
        <v>0</v>
      </c>
    </row>
    <row r="145" spans="1:15" ht="15" customHeight="1" x14ac:dyDescent="0.25">
      <c r="A145" s="53" t="s">
        <v>9</v>
      </c>
      <c r="B145" s="169" t="s">
        <v>111</v>
      </c>
      <c r="C145" s="169"/>
      <c r="D145" s="169"/>
      <c r="E145" s="169"/>
      <c r="F145" s="169"/>
      <c r="G145" s="169"/>
      <c r="H145" s="134">
        <f t="shared" ref="H145:H159" si="24">SUMIFS(R58:AA58,$G$107:$P$107,"Ja")</f>
        <v>0</v>
      </c>
      <c r="I145" s="116">
        <f t="shared" si="23"/>
        <v>0</v>
      </c>
    </row>
    <row r="146" spans="1:15" ht="15" customHeight="1" x14ac:dyDescent="0.25">
      <c r="A146" s="53" t="s">
        <v>10</v>
      </c>
      <c r="B146" s="169" t="s">
        <v>112</v>
      </c>
      <c r="C146" s="169"/>
      <c r="D146" s="169"/>
      <c r="E146" s="169"/>
      <c r="F146" s="169"/>
      <c r="G146" s="169"/>
      <c r="H146" s="134">
        <f t="shared" si="24"/>
        <v>0</v>
      </c>
      <c r="I146" s="116">
        <f t="shared" si="23"/>
        <v>0</v>
      </c>
    </row>
    <row r="147" spans="1:15" ht="15" customHeight="1" x14ac:dyDescent="0.25">
      <c r="A147" s="53" t="s">
        <v>11</v>
      </c>
      <c r="B147" s="163" t="s">
        <v>7</v>
      </c>
      <c r="C147" s="163"/>
      <c r="D147" s="163"/>
      <c r="E147" s="163"/>
      <c r="F147" s="163"/>
      <c r="G147" s="163"/>
      <c r="H147" s="134">
        <f t="shared" si="24"/>
        <v>0</v>
      </c>
      <c r="I147" s="116">
        <f t="shared" si="23"/>
        <v>0</v>
      </c>
    </row>
    <row r="148" spans="1:15" ht="15" customHeight="1" x14ac:dyDescent="0.25">
      <c r="A148" s="53" t="s">
        <v>12</v>
      </c>
      <c r="B148" s="163" t="s">
        <v>113</v>
      </c>
      <c r="C148" s="163"/>
      <c r="D148" s="163"/>
      <c r="E148" s="163"/>
      <c r="F148" s="163"/>
      <c r="G148" s="163"/>
      <c r="H148" s="134">
        <f t="shared" si="24"/>
        <v>0</v>
      </c>
      <c r="I148" s="116">
        <f t="shared" si="23"/>
        <v>0</v>
      </c>
    </row>
    <row r="149" spans="1:15" ht="15" customHeight="1" x14ac:dyDescent="0.25">
      <c r="A149" s="53" t="s">
        <v>14</v>
      </c>
      <c r="B149" s="163" t="s">
        <v>114</v>
      </c>
      <c r="C149" s="163"/>
      <c r="D149" s="163"/>
      <c r="E149" s="163"/>
      <c r="F149" s="163"/>
      <c r="G149" s="163"/>
      <c r="H149" s="134">
        <f t="shared" si="24"/>
        <v>0</v>
      </c>
      <c r="I149" s="116">
        <f t="shared" si="23"/>
        <v>0</v>
      </c>
      <c r="O149" s="81"/>
    </row>
    <row r="150" spans="1:15" ht="15" customHeight="1" x14ac:dyDescent="0.25">
      <c r="A150" s="53" t="s">
        <v>15</v>
      </c>
      <c r="B150" s="163" t="s">
        <v>115</v>
      </c>
      <c r="C150" s="163"/>
      <c r="D150" s="163"/>
      <c r="E150" s="163"/>
      <c r="F150" s="163"/>
      <c r="G150" s="163"/>
      <c r="H150" s="134">
        <f t="shared" si="24"/>
        <v>0</v>
      </c>
      <c r="I150" s="116">
        <f t="shared" si="23"/>
        <v>0</v>
      </c>
    </row>
    <row r="151" spans="1:15" ht="15" customHeight="1" x14ac:dyDescent="0.25">
      <c r="A151" s="53" t="s">
        <v>16</v>
      </c>
      <c r="B151" s="163" t="s">
        <v>116</v>
      </c>
      <c r="C151" s="163"/>
      <c r="D151" s="163"/>
      <c r="E151" s="163"/>
      <c r="F151" s="163"/>
      <c r="G151" s="163"/>
      <c r="H151" s="134">
        <f t="shared" si="24"/>
        <v>0</v>
      </c>
      <c r="I151" s="116">
        <f t="shared" si="23"/>
        <v>0</v>
      </c>
    </row>
    <row r="152" spans="1:15" ht="15" customHeight="1" x14ac:dyDescent="0.25">
      <c r="A152" s="53" t="s">
        <v>65</v>
      </c>
      <c r="B152" s="163" t="s">
        <v>117</v>
      </c>
      <c r="C152" s="163"/>
      <c r="D152" s="163"/>
      <c r="E152" s="163"/>
      <c r="F152" s="163"/>
      <c r="G152" s="163"/>
      <c r="H152" s="134"/>
      <c r="I152" s="116">
        <f t="shared" si="23"/>
        <v>0</v>
      </c>
    </row>
    <row r="153" spans="1:15" ht="15" customHeight="1" x14ac:dyDescent="0.25">
      <c r="A153" s="53" t="s">
        <v>17</v>
      </c>
      <c r="B153" s="170" t="s">
        <v>120</v>
      </c>
      <c r="C153" s="170"/>
      <c r="D153" s="170"/>
      <c r="E153" s="170"/>
      <c r="F153" s="170"/>
      <c r="G153" s="170"/>
      <c r="H153" s="134"/>
      <c r="I153" s="116">
        <f t="shared" si="23"/>
        <v>0</v>
      </c>
      <c r="J153" s="14" t="s">
        <v>122</v>
      </c>
    </row>
    <row r="154" spans="1:15" ht="15" customHeight="1" x14ac:dyDescent="0.25">
      <c r="A154" s="53" t="s">
        <v>25</v>
      </c>
      <c r="B154" s="170" t="s">
        <v>121</v>
      </c>
      <c r="C154" s="170"/>
      <c r="D154" s="170"/>
      <c r="E154" s="170"/>
      <c r="F154" s="170"/>
      <c r="G154" s="170"/>
      <c r="H154" s="134"/>
      <c r="I154" s="116">
        <f t="shared" si="23"/>
        <v>0</v>
      </c>
      <c r="J154" s="14" t="s">
        <v>124</v>
      </c>
    </row>
    <row r="155" spans="1:15" ht="15" customHeight="1" x14ac:dyDescent="0.25">
      <c r="A155" s="53" t="s">
        <v>66</v>
      </c>
      <c r="B155" s="171" t="s">
        <v>118</v>
      </c>
      <c r="C155" s="171"/>
      <c r="D155" s="171"/>
      <c r="E155" s="171"/>
      <c r="F155" s="171"/>
      <c r="G155" s="171"/>
      <c r="H155" s="134"/>
      <c r="I155" s="116">
        <f t="shared" si="23"/>
        <v>0</v>
      </c>
    </row>
    <row r="156" spans="1:15" ht="15" customHeight="1" x14ac:dyDescent="0.25">
      <c r="A156" s="53" t="s">
        <v>73</v>
      </c>
      <c r="B156" s="171" t="s">
        <v>119</v>
      </c>
      <c r="C156" s="171"/>
      <c r="D156" s="171"/>
      <c r="E156" s="171"/>
      <c r="F156" s="171"/>
      <c r="G156" s="171"/>
      <c r="H156" s="134"/>
      <c r="I156" s="116">
        <f t="shared" si="23"/>
        <v>0</v>
      </c>
    </row>
    <row r="157" spans="1:15" ht="15" customHeight="1" x14ac:dyDescent="0.25">
      <c r="A157" s="53" t="s">
        <v>72</v>
      </c>
      <c r="B157" s="170" t="s">
        <v>123</v>
      </c>
      <c r="C157" s="170"/>
      <c r="D157" s="170"/>
      <c r="E157" s="170"/>
      <c r="F157" s="170"/>
      <c r="G157" s="170"/>
      <c r="H157" s="134"/>
      <c r="I157" s="116">
        <f t="shared" si="23"/>
        <v>0</v>
      </c>
      <c r="J157" s="14" t="s">
        <v>133</v>
      </c>
    </row>
    <row r="158" spans="1:15" ht="15" customHeight="1" x14ac:dyDescent="0.25">
      <c r="A158" s="53" t="s">
        <v>71</v>
      </c>
      <c r="B158" s="163" t="s">
        <v>109</v>
      </c>
      <c r="C158" s="163"/>
      <c r="D158" s="163"/>
      <c r="E158" s="163"/>
      <c r="F158" s="163"/>
      <c r="G158" s="163"/>
      <c r="H158" s="134"/>
      <c r="I158" s="116">
        <f t="shared" si="23"/>
        <v>0</v>
      </c>
    </row>
    <row r="159" spans="1:15" ht="15" customHeight="1" x14ac:dyDescent="0.25">
      <c r="A159" s="53" t="s">
        <v>69</v>
      </c>
      <c r="B159" s="163" t="s">
        <v>110</v>
      </c>
      <c r="C159" s="163"/>
      <c r="D159" s="163"/>
      <c r="E159" s="163"/>
      <c r="F159" s="163"/>
      <c r="G159" s="163"/>
      <c r="H159" s="134">
        <f t="shared" si="24"/>
        <v>0</v>
      </c>
      <c r="I159" s="116">
        <f t="shared" si="23"/>
        <v>0</v>
      </c>
    </row>
    <row r="160" spans="1:15" x14ac:dyDescent="0.25">
      <c r="B160" s="75"/>
      <c r="C160" s="76"/>
      <c r="D160" s="75"/>
      <c r="E160" s="75"/>
      <c r="F160" s="75"/>
      <c r="G160" s="75"/>
      <c r="H160" s="136"/>
      <c r="I160" s="119"/>
    </row>
    <row r="161" spans="1:22" x14ac:dyDescent="0.25">
      <c r="B161" s="166" t="s">
        <v>150</v>
      </c>
      <c r="C161" s="167"/>
      <c r="D161" s="167"/>
      <c r="E161" s="167"/>
      <c r="F161" s="167"/>
      <c r="G161" s="167"/>
      <c r="H161" s="135"/>
      <c r="I161" s="116">
        <f>SUMIFS(G74:P74,$G$107:$P$107,"Ja")</f>
        <v>0</v>
      </c>
    </row>
    <row r="162" spans="1:22" x14ac:dyDescent="0.25">
      <c r="C162" s="17"/>
    </row>
    <row r="163" spans="1:22" ht="24.75" customHeight="1" x14ac:dyDescent="0.25">
      <c r="A163" s="82"/>
      <c r="B163" s="82" t="s">
        <v>129</v>
      </c>
      <c r="C163" s="80"/>
      <c r="D163" s="79"/>
      <c r="E163" s="79"/>
      <c r="F163" s="79"/>
      <c r="G163" s="79"/>
      <c r="H163" s="79"/>
      <c r="I163" s="79"/>
      <c r="J163" s="79"/>
      <c r="K163" s="79"/>
      <c r="L163" s="79"/>
      <c r="M163" s="79"/>
      <c r="N163" s="79"/>
      <c r="O163" s="79"/>
      <c r="P163" s="79"/>
      <c r="Q163" s="79"/>
      <c r="R163" s="79"/>
      <c r="S163" s="79"/>
      <c r="T163" s="79"/>
      <c r="U163" s="79"/>
      <c r="V163" s="79"/>
    </row>
    <row r="164" spans="1:22" x14ac:dyDescent="0.25">
      <c r="C164" s="64"/>
    </row>
    <row r="165" spans="1:22" x14ac:dyDescent="0.25">
      <c r="B165" s="65"/>
      <c r="C165" s="64"/>
    </row>
    <row r="166" spans="1:22" x14ac:dyDescent="0.25">
      <c r="C166" s="55"/>
    </row>
    <row r="168" spans="1:22" x14ac:dyDescent="0.25">
      <c r="C168" s="17"/>
    </row>
  </sheetData>
  <sheetProtection algorithmName="SHA-512" hashValue="Nk0qoQfLW+dSqa5JsfV7vy+iX1gwtiFpmVC4Q2CPuv/4o7K5CSw05kQqDZqVcBWvp1ntQDvXRRmwoN/TkGbEPA==" saltValue="vUbaz36m49S6AvbEF/QDdg==" spinCount="100000" sheet="1" selectLockedCells="1"/>
  <mergeCells count="75">
    <mergeCell ref="H143:J143"/>
    <mergeCell ref="B141:G141"/>
    <mergeCell ref="H140:J140"/>
    <mergeCell ref="B157:G157"/>
    <mergeCell ref="B156:G156"/>
    <mergeCell ref="B158:G158"/>
    <mergeCell ref="B159:G159"/>
    <mergeCell ref="B161:G161"/>
    <mergeCell ref="B138:G138"/>
    <mergeCell ref="B144:G144"/>
    <mergeCell ref="B145:G145"/>
    <mergeCell ref="B146:G146"/>
    <mergeCell ref="B147:G147"/>
    <mergeCell ref="B148:G148"/>
    <mergeCell ref="B149:G149"/>
    <mergeCell ref="B150:G150"/>
    <mergeCell ref="B151:G151"/>
    <mergeCell ref="B152:G152"/>
    <mergeCell ref="B153:G153"/>
    <mergeCell ref="B154:G154"/>
    <mergeCell ref="B155:G155"/>
    <mergeCell ref="C127:E127"/>
    <mergeCell ref="B118:E118"/>
    <mergeCell ref="B120:E120"/>
    <mergeCell ref="B122:E122"/>
    <mergeCell ref="B135:P135"/>
    <mergeCell ref="B131:P131"/>
    <mergeCell ref="B128:P128"/>
    <mergeCell ref="B129:P129"/>
    <mergeCell ref="B132:P132"/>
    <mergeCell ref="B133:P133"/>
    <mergeCell ref="B134:P134"/>
    <mergeCell ref="C125:E125"/>
    <mergeCell ref="C126:E126"/>
    <mergeCell ref="I125:O125"/>
    <mergeCell ref="B124:G124"/>
    <mergeCell ref="E10:G10"/>
    <mergeCell ref="E11:G11"/>
    <mergeCell ref="B57:E57"/>
    <mergeCell ref="B60:E60"/>
    <mergeCell ref="B61:E61"/>
    <mergeCell ref="B41:E41"/>
    <mergeCell ref="B30:E30"/>
    <mergeCell ref="B31:E31"/>
    <mergeCell ref="C113:E113"/>
    <mergeCell ref="B45:D45"/>
    <mergeCell ref="B46:D46"/>
    <mergeCell ref="B58:E58"/>
    <mergeCell ref="B59:E59"/>
    <mergeCell ref="B67:E67"/>
    <mergeCell ref="B66:E66"/>
    <mergeCell ref="B100:D100"/>
    <mergeCell ref="B101:E101"/>
    <mergeCell ref="B102:E102"/>
    <mergeCell ref="B68:E68"/>
    <mergeCell ref="B62:E62"/>
    <mergeCell ref="B63:E63"/>
    <mergeCell ref="B64:E64"/>
    <mergeCell ref="B65:E65"/>
    <mergeCell ref="B84:E84"/>
    <mergeCell ref="B98:E98"/>
    <mergeCell ref="B99:D99"/>
    <mergeCell ref="B81:E81"/>
    <mergeCell ref="B83:D83"/>
    <mergeCell ref="B69:E69"/>
    <mergeCell ref="B71:E71"/>
    <mergeCell ref="B70:E70"/>
    <mergeCell ref="B74:E74"/>
    <mergeCell ref="B82:D82"/>
    <mergeCell ref="B72:E72"/>
    <mergeCell ref="S113:U113"/>
    <mergeCell ref="S111:U111"/>
    <mergeCell ref="S114:U114"/>
    <mergeCell ref="S93:U93"/>
    <mergeCell ref="S94:U94"/>
  </mergeCells>
  <conditionalFormatting sqref="G45:P45">
    <cfRule type="cellIs" dxfId="11" priority="13" operator="lessThan">
      <formula>-0.2999</formula>
    </cfRule>
  </conditionalFormatting>
  <conditionalFormatting sqref="G82:P82 R82">
    <cfRule type="cellIs" dxfId="10" priority="12" operator="lessThan">
      <formula>-0.2999</formula>
    </cfRule>
  </conditionalFormatting>
  <conditionalFormatting sqref="G84:P84">
    <cfRule type="cellIs" dxfId="9" priority="11" operator="lessThan">
      <formula>0</formula>
    </cfRule>
  </conditionalFormatting>
  <conditionalFormatting sqref="R99 G99:P99">
    <cfRule type="cellIs" dxfId="8" priority="10" operator="lessThan">
      <formula>-0.2999</formula>
    </cfRule>
  </conditionalFormatting>
  <conditionalFormatting sqref="G102:P102">
    <cfRule type="cellIs" dxfId="7" priority="9" operator="lessThan">
      <formula>0</formula>
    </cfRule>
  </conditionalFormatting>
  <conditionalFormatting sqref="R93">
    <cfRule type="cellIs" dxfId="6" priority="8" operator="lessThan">
      <formula>-0.2999</formula>
    </cfRule>
  </conditionalFormatting>
  <conditionalFormatting sqref="G89:P89">
    <cfRule type="cellIs" dxfId="5" priority="7" operator="equal">
      <formula>"Ja"</formula>
    </cfRule>
  </conditionalFormatting>
  <conditionalFormatting sqref="G107:P107">
    <cfRule type="cellIs" dxfId="4" priority="6" operator="equal">
      <formula>"Ja"</formula>
    </cfRule>
  </conditionalFormatting>
  <conditionalFormatting sqref="G30">
    <cfRule type="cellIs" dxfId="3" priority="4" operator="equal">
      <formula>"Ja"</formula>
    </cfRule>
  </conditionalFormatting>
  <conditionalFormatting sqref="G31">
    <cfRule type="cellIs" dxfId="2" priority="3" operator="equal">
      <formula>"Ja"</formula>
    </cfRule>
  </conditionalFormatting>
  <conditionalFormatting sqref="B15:B24">
    <cfRule type="cellIs" dxfId="1" priority="2" operator="equal">
      <formula>"Ja"</formula>
    </cfRule>
  </conditionalFormatting>
  <conditionalFormatting sqref="R113">
    <cfRule type="cellIs" dxfId="0" priority="1" operator="lessThan">
      <formula>-0.2999</formula>
    </cfRule>
  </conditionalFormatting>
  <dataValidations count="1">
    <dataValidation type="list" allowBlank="1" showInputMessage="1" showErrorMessage="1" sqref="G89:P89 G107:P107 G30:G32 B15:B24">
      <formula1>"Ja,Nein"</formula1>
    </dataValidation>
  </dataValidations>
  <hyperlinks>
    <hyperlink ref="B7" location="Anleitung!A1" display="Ausfüllanleitung und Erklärungen im Blatt &quot;Anleitung&quot;."/>
  </hyperlinks>
  <pageMargins left="0.7" right="0.7" top="0.78740157499999996" bottom="0.78740157499999996" header="0.3" footer="0.3"/>
  <pageSetup paperSize="8" orientation="landscape" r:id="rId1"/>
  <ignoredErrors>
    <ignoredError sqref="S76:AA76 G76:P76" formulaRange="1"/>
    <ignoredError sqref="H141"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L104"/>
  <sheetViews>
    <sheetView zoomScaleNormal="100" workbookViewId="0">
      <selection activeCell="B5" sqref="B5"/>
    </sheetView>
  </sheetViews>
  <sheetFormatPr baseColWidth="10" defaultColWidth="11.42578125" defaultRowHeight="15" x14ac:dyDescent="0.25"/>
  <cols>
    <col min="1" max="16384" width="11.42578125" style="2"/>
  </cols>
  <sheetData>
    <row r="2" spans="2:9" x14ac:dyDescent="0.25">
      <c r="B2" s="139"/>
      <c r="C2" s="121"/>
      <c r="D2" s="121"/>
      <c r="E2" s="121"/>
      <c r="F2" s="121"/>
    </row>
    <row r="3" spans="2:9" ht="18.75" x14ac:dyDescent="0.3">
      <c r="B3" s="1" t="s">
        <v>142</v>
      </c>
    </row>
    <row r="4" spans="2:9" x14ac:dyDescent="0.25">
      <c r="B4" s="3" t="s">
        <v>31</v>
      </c>
    </row>
    <row r="5" spans="2:9" x14ac:dyDescent="0.25">
      <c r="B5" s="2" t="s">
        <v>156</v>
      </c>
    </row>
    <row r="6" spans="2:9" x14ac:dyDescent="0.25">
      <c r="B6" s="4" t="s">
        <v>147</v>
      </c>
    </row>
    <row r="8" spans="2:9" ht="14.25" customHeight="1" x14ac:dyDescent="0.25">
      <c r="B8" s="179"/>
      <c r="C8" s="179"/>
      <c r="D8" s="179"/>
      <c r="E8" s="179"/>
      <c r="F8" s="179"/>
      <c r="G8" s="179"/>
      <c r="H8" s="179"/>
      <c r="I8" s="179"/>
    </row>
    <row r="9" spans="2:9" ht="120" customHeight="1" x14ac:dyDescent="0.25">
      <c r="B9" s="178" t="s">
        <v>154</v>
      </c>
      <c r="C9" s="178"/>
      <c r="D9" s="178"/>
      <c r="E9" s="178"/>
      <c r="F9" s="178"/>
      <c r="G9" s="178"/>
      <c r="H9" s="178"/>
      <c r="I9" s="178"/>
    </row>
    <row r="23" spans="2:9" x14ac:dyDescent="0.25">
      <c r="B23" s="4" t="s">
        <v>32</v>
      </c>
    </row>
    <row r="25" spans="2:9" ht="165.75" customHeight="1" x14ac:dyDescent="0.25">
      <c r="B25" s="178" t="s">
        <v>146</v>
      </c>
      <c r="C25" s="178"/>
      <c r="D25" s="178"/>
      <c r="E25" s="178"/>
      <c r="F25" s="178"/>
      <c r="G25" s="178"/>
      <c r="H25" s="178"/>
      <c r="I25" s="178"/>
    </row>
    <row r="55" spans="2:2" x14ac:dyDescent="0.25">
      <c r="B55" s="4" t="s">
        <v>144</v>
      </c>
    </row>
    <row r="71" spans="2:2" x14ac:dyDescent="0.25">
      <c r="B71" s="4" t="s">
        <v>44</v>
      </c>
    </row>
    <row r="101" spans="1:12" x14ac:dyDescent="0.25">
      <c r="B101" s="4" t="s">
        <v>145</v>
      </c>
    </row>
    <row r="104" spans="1:12" ht="27.75" customHeight="1" x14ac:dyDescent="0.25">
      <c r="A104" s="82"/>
      <c r="B104" s="82" t="s">
        <v>129</v>
      </c>
      <c r="C104" s="80"/>
      <c r="D104" s="79"/>
      <c r="E104" s="79"/>
      <c r="F104" s="79"/>
      <c r="G104" s="79"/>
      <c r="H104" s="79"/>
      <c r="I104" s="79"/>
      <c r="J104" s="79"/>
      <c r="K104" s="79"/>
      <c r="L104" s="79"/>
    </row>
  </sheetData>
  <sheetProtection algorithmName="SHA-512" hashValue="Vd8h18UjGZq/h5pjWru+2EQ0tIRrx0lKlqPfGXUL6cZcYEMGL6jiMi9l8JCu/8xfFbT0VVFeNcypI6xGsdhLbA==" saltValue="0sTy5UgHdqIGmpuoK01elQ==" spinCount="100000" sheet="1" objects="1" scenarios="1"/>
  <mergeCells count="3">
    <mergeCell ref="B9:I9"/>
    <mergeCell ref="B25:I25"/>
    <mergeCell ref="B8:I8"/>
  </mergeCells>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Fixkostenzuschuss-Rechner</vt:lpstr>
      <vt:lpstr>Anleitung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 Stegmayer</dc:creator>
  <cp:lastModifiedBy>Dominik Stegmayer</cp:lastModifiedBy>
  <cp:lastPrinted>2020-05-22T20:54:01Z</cp:lastPrinted>
  <dcterms:created xsi:type="dcterms:W3CDTF">2020-05-19T20:48:01Z</dcterms:created>
  <dcterms:modified xsi:type="dcterms:W3CDTF">2021-12-09T15:38:33Z</dcterms:modified>
</cp:coreProperties>
</file>