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 defaultThemeVersion="164011"/>
  <mc:AlternateContent xmlns:mc="http://schemas.openxmlformats.org/markup-compatibility/2006">
    <mc:Choice Requires="x15">
      <x15ac:absPath xmlns:x15ac="http://schemas.microsoft.com/office/spreadsheetml/2010/11/ac" url="D:\Dominik\Projekte\SIART+Team\SLT\Website_SLT_2018\Content\Corona2020_Wirtschaft\Verlustersatz_2021\"/>
    </mc:Choice>
  </mc:AlternateContent>
  <bookViews>
    <workbookView xWindow="0" yWindow="0" windowWidth="21270" windowHeight="15480"/>
  </bookViews>
  <sheets>
    <sheet name="Verlustersatz verlänger-Rechner" sheetId="3" r:id="rId1"/>
    <sheet name="Anleitung Verlustersatz-Rechner" sheetId="4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28" i="3" l="1"/>
  <c r="I120" i="3"/>
  <c r="I133" i="3" l="1"/>
  <c r="I149" i="3"/>
  <c r="H150" i="3"/>
  <c r="I150" i="3"/>
  <c r="I122" i="3" l="1"/>
  <c r="H122" i="3"/>
  <c r="I130" i="3"/>
  <c r="I127" i="3"/>
  <c r="I126" i="3"/>
  <c r="I125" i="3"/>
  <c r="I124" i="3"/>
  <c r="I121" i="3"/>
  <c r="H121" i="3"/>
  <c r="H120" i="3"/>
  <c r="I119" i="3"/>
  <c r="H119" i="3"/>
  <c r="K119" i="3" l="1"/>
  <c r="S64" i="3"/>
  <c r="S66" i="3" s="1"/>
  <c r="T64" i="3"/>
  <c r="T66" i="3" s="1"/>
  <c r="U64" i="3"/>
  <c r="U66" i="3" s="1"/>
  <c r="V64" i="3"/>
  <c r="V66" i="3" s="1"/>
  <c r="W64" i="3"/>
  <c r="W66" i="3" s="1"/>
  <c r="R64" i="3"/>
  <c r="R66" i="3" s="1"/>
  <c r="H64" i="3"/>
  <c r="H66" i="3" s="1"/>
  <c r="I64" i="3"/>
  <c r="I66" i="3" s="1"/>
  <c r="J64" i="3"/>
  <c r="J66" i="3" s="1"/>
  <c r="K64" i="3"/>
  <c r="K66" i="3" s="1"/>
  <c r="L64" i="3"/>
  <c r="L66" i="3" s="1"/>
  <c r="G64" i="3"/>
  <c r="G66" i="3" s="1"/>
  <c r="H147" i="3" l="1"/>
  <c r="I147" i="3"/>
  <c r="I144" i="3"/>
  <c r="H144" i="3"/>
  <c r="I148" i="3"/>
  <c r="H148" i="3"/>
  <c r="I145" i="3"/>
  <c r="H145" i="3"/>
  <c r="I143" i="3"/>
  <c r="H143" i="3"/>
  <c r="I142" i="3"/>
  <c r="H142" i="3"/>
  <c r="I141" i="3"/>
  <c r="H141" i="3"/>
  <c r="I140" i="3"/>
  <c r="H140" i="3"/>
  <c r="I156" i="3" l="1"/>
  <c r="H46" i="3" l="1"/>
  <c r="I46" i="3"/>
  <c r="J46" i="3"/>
  <c r="K46" i="3"/>
  <c r="L46" i="3"/>
  <c r="G46" i="3"/>
  <c r="K67" i="3" l="1"/>
  <c r="K79" i="3" s="1"/>
  <c r="I159" i="3"/>
  <c r="I157" i="3"/>
  <c r="I155" i="3"/>
  <c r="I154" i="3"/>
  <c r="I153" i="3"/>
  <c r="I152" i="3"/>
  <c r="H146" i="3"/>
  <c r="I146" i="3"/>
  <c r="J150" i="3" s="1"/>
  <c r="H139" i="3"/>
  <c r="I139" i="3"/>
  <c r="J143" i="3" s="1"/>
  <c r="J151" i="3" l="1"/>
  <c r="J160" i="3" s="1"/>
  <c r="G67" i="3"/>
  <c r="H67" i="3" l="1"/>
  <c r="H79" i="3" s="1"/>
  <c r="H87" i="3" s="1"/>
  <c r="H88" i="3" s="1"/>
  <c r="V67" i="3"/>
  <c r="V79" i="3" s="1"/>
  <c r="I67" i="3"/>
  <c r="I79" i="3" s="1"/>
  <c r="I87" i="3" s="1"/>
  <c r="I88" i="3" s="1"/>
  <c r="W67" i="3"/>
  <c r="W79" i="3" s="1"/>
  <c r="U67" i="3"/>
  <c r="U79" i="3" s="1"/>
  <c r="L67" i="3"/>
  <c r="L79" i="3" s="1"/>
  <c r="L87" i="3" s="1"/>
  <c r="L88" i="3" s="1"/>
  <c r="T67" i="3"/>
  <c r="T79" i="3" s="1"/>
  <c r="J67" i="3"/>
  <c r="J79" i="3" s="1"/>
  <c r="J87" i="3" s="1"/>
  <c r="J88" i="3" s="1"/>
  <c r="S67" i="3"/>
  <c r="S79" i="3" s="1"/>
  <c r="R67" i="3"/>
  <c r="R79" i="3" s="1"/>
  <c r="K87" i="3"/>
  <c r="K88" i="3" s="1"/>
  <c r="G79" i="3"/>
  <c r="G87" i="3" l="1"/>
  <c r="G88" i="3" s="1"/>
  <c r="J99" i="3"/>
  <c r="J98" i="3"/>
  <c r="I99" i="3"/>
  <c r="I98" i="3"/>
  <c r="H98" i="3"/>
  <c r="K98" i="3"/>
  <c r="L98" i="3"/>
  <c r="L95" i="3"/>
  <c r="K95" i="3"/>
  <c r="J95" i="3"/>
  <c r="I95" i="3"/>
  <c r="H95" i="3"/>
  <c r="G95" i="3"/>
  <c r="L94" i="3"/>
  <c r="K94" i="3"/>
  <c r="J94" i="3"/>
  <c r="I94" i="3"/>
  <c r="H94" i="3"/>
  <c r="G94" i="3"/>
  <c r="L47" i="3"/>
  <c r="K47" i="3"/>
  <c r="K86" i="3" s="1"/>
  <c r="J47" i="3"/>
  <c r="J86" i="3" s="1"/>
  <c r="J96" i="3" s="1"/>
  <c r="I47" i="3"/>
  <c r="H47" i="3"/>
  <c r="G47" i="3"/>
  <c r="L85" i="3"/>
  <c r="L97" i="3" s="1"/>
  <c r="I85" i="3"/>
  <c r="I97" i="3" s="1"/>
  <c r="G99" i="3" l="1"/>
  <c r="G98" i="3"/>
  <c r="K120" i="3" s="1"/>
  <c r="K121" i="3" s="1"/>
  <c r="R87" i="3"/>
  <c r="R94" i="3"/>
  <c r="R95" i="3"/>
  <c r="I86" i="3"/>
  <c r="I96" i="3" s="1"/>
  <c r="K96" i="3"/>
  <c r="K99" i="3"/>
  <c r="H85" i="3"/>
  <c r="H97" i="3" s="1"/>
  <c r="J85" i="3"/>
  <c r="J97" i="3" s="1"/>
  <c r="G86" i="3"/>
  <c r="G96" i="3" s="1"/>
  <c r="K85" i="3"/>
  <c r="K97" i="3" s="1"/>
  <c r="H86" i="3"/>
  <c r="G85" i="3"/>
  <c r="G97" i="3" s="1"/>
  <c r="L86" i="3"/>
  <c r="R86" i="3" l="1"/>
  <c r="R85" i="3" s="1"/>
  <c r="H96" i="3"/>
  <c r="H99" i="3"/>
  <c r="L96" i="3"/>
  <c r="L99" i="3"/>
  <c r="R99" i="3" l="1"/>
  <c r="R96" i="3"/>
  <c r="R97" i="3" s="1"/>
  <c r="R88" i="3"/>
  <c r="G105" i="3" l="1"/>
  <c r="G108" i="3"/>
  <c r="G109" i="3"/>
</calcChain>
</file>

<file path=xl/comments1.xml><?xml version="1.0" encoding="utf-8"?>
<comments xmlns="http://schemas.openxmlformats.org/spreadsheetml/2006/main">
  <authors>
    <author>Dominik Stegmayer</author>
  </authors>
  <commentList>
    <comment ref="B28" authorId="0" shapeId="0">
      <text>
        <r>
          <rPr>
            <b/>
            <sz val="9"/>
            <color indexed="81"/>
            <rFont val="Segoe UI"/>
            <family val="2"/>
          </rPr>
          <t xml:space="preserve">SLT:
</t>
        </r>
        <r>
          <rPr>
            <sz val="9"/>
            <color indexed="81"/>
            <rFont val="Segoe UI"/>
            <family val="2"/>
          </rPr>
          <t>=Dieses Unternehmen ist ein Klein- oder Kleinstunternehmen gemäß der KMU-Definition des Anhang I zur AGVO?</t>
        </r>
      </text>
    </comment>
    <comment ref="B65" authorId="0" shapeId="0">
      <text>
        <r>
          <rPr>
            <b/>
            <sz val="9"/>
            <color indexed="81"/>
            <rFont val="Segoe UI"/>
            <family val="2"/>
          </rPr>
          <t>SLT:</t>
        </r>
        <r>
          <rPr>
            <sz val="9"/>
            <color indexed="81"/>
            <rFont val="Segoe UI"/>
            <family val="2"/>
          </rPr>
          <t xml:space="preserve">
mit positivem Vorzeichen eingeben.</t>
        </r>
      </text>
    </comment>
    <comment ref="B69" authorId="0" shapeId="0">
      <text>
        <r>
          <rPr>
            <b/>
            <sz val="9"/>
            <color indexed="81"/>
            <rFont val="Segoe UI"/>
            <family val="2"/>
          </rPr>
          <t>SLT:</t>
        </r>
        <r>
          <rPr>
            <sz val="9"/>
            <color indexed="81"/>
            <rFont val="Segoe UI"/>
            <family val="2"/>
          </rPr>
          <t xml:space="preserve">
"Der ermittelte Verlust ist um folgende Beträge zu kürzen, sofern diese nicht bereits bei der Ermittlung der Erträge und Aufwendungen oberhalb berücksichtigt werden." (Zit. Aus den RL)</t>
        </r>
      </text>
    </comment>
    <comment ref="B75" authorId="0" shapeId="0">
      <text>
        <r>
          <rPr>
            <b/>
            <sz val="9"/>
            <color indexed="81"/>
            <rFont val="Segoe UI"/>
            <family val="2"/>
          </rPr>
          <t>SLT:</t>
        </r>
        <r>
          <rPr>
            <sz val="9"/>
            <color indexed="81"/>
            <rFont val="Segoe UI"/>
            <family val="2"/>
          </rPr>
          <t xml:space="preserve">
Empfehlung: Diese Position erst für den Antrag auf Tranche 2 befüllen. Beim Webformular auf FinanzOnline fehlt diese Position für Tranche 1. (Stand: 24.11.21).</t>
        </r>
      </text>
    </comment>
  </commentList>
</comments>
</file>

<file path=xl/sharedStrings.xml><?xml version="1.0" encoding="utf-8"?>
<sst xmlns="http://schemas.openxmlformats.org/spreadsheetml/2006/main" count="313" uniqueCount="143">
  <si>
    <t>Sitz oder Betriebsstätte in Österreich</t>
  </si>
  <si>
    <t>Datum:</t>
  </si>
  <si>
    <t>Unternehmen:</t>
  </si>
  <si>
    <t>Diverse Kontrollfragen (keine NEIN-Antwort zulässig!)</t>
  </si>
  <si>
    <t>Fixkosten</t>
  </si>
  <si>
    <t>a)</t>
  </si>
  <si>
    <t>b)</t>
  </si>
  <si>
    <t>c)</t>
  </si>
  <si>
    <t>d)</t>
  </si>
  <si>
    <t>e)</t>
  </si>
  <si>
    <t>Tranche 2</t>
  </si>
  <si>
    <t>Corona- Zeitraum</t>
  </si>
  <si>
    <t>operative Tätigkeit in Ö die zu Einkünften gemäß §21-23 EStG führt</t>
  </si>
  <si>
    <t>Weitere Bedingungen siehe Förderrichtlinien!</t>
  </si>
  <si>
    <t>Vergleichs- Zeitraum</t>
  </si>
  <si>
    <t>Betrachtungszeitrum</t>
  </si>
  <si>
    <t>EINGABE</t>
  </si>
  <si>
    <t>®</t>
  </si>
  <si>
    <t>SLT Siart Lipkovich + Team GmbH &amp; Co KG</t>
  </si>
  <si>
    <t>Musterabbildung Eingabebereiche.</t>
  </si>
  <si>
    <t>M1</t>
  </si>
  <si>
    <t>M2</t>
  </si>
  <si>
    <t>M3</t>
  </si>
  <si>
    <t>M4</t>
  </si>
  <si>
    <t>M5</t>
  </si>
  <si>
    <t>M6</t>
  </si>
  <si>
    <t>Eingaben - Umsatz</t>
  </si>
  <si>
    <t>Hinweis: Eingabe der Werte hier auf Basis EST- bzw. KöST-Kenzzahlen</t>
  </si>
  <si>
    <t>Ausfüllanleitung und Erklärungen im Blatt "Anleitung" bitte unbedingt lesen!</t>
  </si>
  <si>
    <t>Corona-Umsatz-Ausfall in %</t>
  </si>
  <si>
    <t>Corona-Umsatz-Ausfall</t>
  </si>
  <si>
    <t>Kein rechtskräftig festgestellter Missbrauch im Sinnde des §22 BAO in den letzten 3 veranlagten Jahren, der zu einer Änderung der steuerlichen Bemessungsgrundlage um &gt;100.000 Euro pro Veranlagung führte.</t>
  </si>
  <si>
    <t>Kein Abzugsverbot in letzten 5 veranlagten Jahren gemäß §12 Abs 1 Z 10 KstG über 100.000 Euro</t>
  </si>
  <si>
    <t>Keine rechtskräftige Finanzstrafe oder Verbandsgeldbuße über 10.000 Euro (ausgenommen Finanzordnungswidrigkeiten) in letzen 5 Jahren aufgrund von Vorsatz</t>
  </si>
  <si>
    <t>Zum Stand 31.12.2019 war das Unternehmen nicht in Schwierigkeiten (Art. 2 Z 18 EU-VO Nr 651/2014) bzw. kein Insolvenzverfahren anhängig</t>
  </si>
  <si>
    <t>Umsatz</t>
  </si>
  <si>
    <t>2020/21</t>
  </si>
  <si>
    <t xml:space="preserve">lit. </t>
  </si>
  <si>
    <t>GESAMT-
SUMMEN</t>
  </si>
  <si>
    <t>Ja</t>
  </si>
  <si>
    <t>Ich stelle Antrag für diesen Zeitraum ja/nein</t>
  </si>
  <si>
    <t>Umsatz der beantragten Zeiträume</t>
  </si>
  <si>
    <t>Umsatzausfall der beantragten Zeiträume</t>
  </si>
  <si>
    <t xml:space="preserve">Umsatzausfall der beantragten Zeiträume in % </t>
  </si>
  <si>
    <t>Umsatz der beantragten Vergleichszeiträume</t>
  </si>
  <si>
    <t>ERGEBNISSE</t>
  </si>
  <si>
    <t>© SLT Siart Lipkovich + Team GmbH &amp; Co KG. 2021. Haftung ausgeschlossen.</t>
  </si>
  <si>
    <t>Musterabbildung Ergebnisbereich Summen für Eingabemaske auf FinanzOnline</t>
  </si>
  <si>
    <t>Haftung ausgeschlossen, da Vereinfachungen notwendig.</t>
  </si>
  <si>
    <t>Vergleichs-zeitraum (2019)</t>
  </si>
  <si>
    <t xml:space="preserve">Tranche 1 </t>
  </si>
  <si>
    <t>Auszahlungstranchen (bezogen auf Variante mit höherem Ergebnis)</t>
  </si>
  <si>
    <t>Umsatz &amp; Erträge</t>
  </si>
  <si>
    <t>Bestandsveränderungen</t>
  </si>
  <si>
    <t>aktivierte Eigenleistungen</t>
  </si>
  <si>
    <t>4.2.1. der RL</t>
  </si>
  <si>
    <t>UMSATZ : Waren- und Leistungserlöse (maßgebliche Werte für die Einkommen- oder Körperschaftsteuerveranlagung) im jeweiligen Zeitraum</t>
  </si>
  <si>
    <t>Eingaben - Aufwendungen</t>
  </si>
  <si>
    <t>Aufwendungen</t>
  </si>
  <si>
    <t>Punkt 4.2.2. u 3. der RL</t>
  </si>
  <si>
    <t>Zwischensumme: Gewinn/Verlust = Erträge minus Aufwendungen</t>
  </si>
  <si>
    <t>Kürzung Gewinn/Verlust</t>
  </si>
  <si>
    <t>Gewinn (+) / Verlust (-) iSd Richtlinien Verlustersatz</t>
  </si>
  <si>
    <t>Gewinn (+) / Verlust (-) iSd Rili Verlustersatz</t>
  </si>
  <si>
    <t>Kontrallfrage für Höhe des Verlustersatzes</t>
  </si>
  <si>
    <t>Hinweis: Wenn für einzelne Monate ein negativer Wert beim ausgewiesen wird (=kein Umsatzausfall), prüfen Sie, ob dieser Monat besser ausgelassen wird.</t>
  </si>
  <si>
    <t>Die beantragten Zeiträume müssen alle zeitlich zusammenhängen.</t>
  </si>
  <si>
    <t>Deckelung bei 10.000.000 Euro</t>
  </si>
  <si>
    <t>Auf Basis der oben ausgewählten Zeiträume; Deckelung bei 10.000.000 Euro</t>
  </si>
  <si>
    <t>Dieses Unternehmen hat weniger als 50 Mitarbeiter und einen Umsatz oder eine Bilanzsumme unter 10 Mio Euro?</t>
  </si>
  <si>
    <t>Personalaufwendungen</t>
  </si>
  <si>
    <t>Zuschüsse im Zusammenhang mit Kurzarbeit.</t>
  </si>
  <si>
    <t>Versicherungsleistungen.</t>
  </si>
  <si>
    <t>Zuwendungen von Gebietskörperschaften, die im Zusammenhang mit der COVID-19 Krise geleistet werden.</t>
  </si>
  <si>
    <t>Entschädigungen nach dem Epidemiegesetz.</t>
  </si>
  <si>
    <t>Beteiligungserträge (Ausschüttungen, Dividenden), wenn diese mehr als die Hälfte der Umsätze betragen.</t>
  </si>
  <si>
    <t>Zwischensumme abzugsfähige Betriebsausgaben (gemäß §4 Abs 4 EStG und §7 Abs 2 KStG)</t>
  </si>
  <si>
    <r>
      <t xml:space="preserve">Hinweis: Alle Positionen hier </t>
    </r>
    <r>
      <rPr>
        <i/>
        <u/>
        <sz val="11"/>
        <color theme="1"/>
        <rFont val="Calibri"/>
        <family val="2"/>
        <scheme val="minor"/>
      </rPr>
      <t>mit positivem Vorzeichen eingeben</t>
    </r>
    <r>
      <rPr>
        <i/>
        <sz val="11"/>
        <color theme="1"/>
        <rFont val="Calibri"/>
        <family val="2"/>
        <scheme val="minor"/>
      </rPr>
      <t>!</t>
    </r>
  </si>
  <si>
    <t>Bestandsveränderungen, aktivierte Eigenleistungen und sonstige betriebliche Erträge</t>
  </si>
  <si>
    <t>Versicherungsleistungen</t>
  </si>
  <si>
    <t>Zuschüsse im Zusammenhang mit Kurzarbeit</t>
  </si>
  <si>
    <t>Enschädigungen nach dem Epidemiegesetz</t>
  </si>
  <si>
    <t>Zuwendungen von Gebietskörperschaften, im Zusammenhang mit  COVID-19-Krise</t>
  </si>
  <si>
    <t>Beteiligungserträge</t>
  </si>
  <si>
    <t>Steuerberaterkosten für Antrag bis max. 1.000 Euro (in 2. Tranche)</t>
  </si>
  <si>
    <t>Die Beantragung hat zweingend durch einen Steuerberater, Wirtschaftsprüfer oder Bilanzbuchhalter zu erfolgen.</t>
  </si>
  <si>
    <t>Zwischensumme: abzugsfähige Aufwendungen iSd Richtlinien Verlustersatz</t>
  </si>
  <si>
    <t xml:space="preserve">+ Erhöhung um Zinsaufwand, sofern und soweit er den Zinsertrag übersteigt. </t>
  </si>
  <si>
    <r>
      <t xml:space="preserve">
</t>
    </r>
    <r>
      <rPr>
        <b/>
        <u/>
        <sz val="11"/>
        <color theme="1"/>
        <rFont val="Calibri"/>
        <family val="2"/>
        <scheme val="minor"/>
      </rPr>
      <t xml:space="preserve">Anleitung (1):
</t>
    </r>
    <r>
      <rPr>
        <b/>
        <sz val="11"/>
        <color theme="1"/>
        <rFont val="Calibri"/>
        <family val="2"/>
        <scheme val="minor"/>
      </rPr>
      <t xml:space="preserve">Beantworten Sie die Kontrollfragen (ja/nein). 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 xml:space="preserve">Füllen Sie die farbigen Felder in den vier Blöcken mit Übertitelung "EINGABE" aus. 
</t>
    </r>
    <r>
      <rPr>
        <sz val="11"/>
        <color theme="1"/>
        <rFont val="Calibri"/>
        <family val="2"/>
        <scheme val="minor"/>
      </rPr>
      <t xml:space="preserve">Zusätzlich sind die Eingabebereiche auch mit einem </t>
    </r>
    <r>
      <rPr>
        <sz val="11"/>
        <color rgb="FFFF0000"/>
        <rFont val="Calibri"/>
        <family val="2"/>
        <scheme val="minor"/>
      </rPr>
      <t>roten Pfeil</t>
    </r>
    <r>
      <rPr>
        <sz val="11"/>
        <color theme="1"/>
        <rFont val="Calibri"/>
        <family val="2"/>
        <scheme val="minor"/>
      </rPr>
      <t xml:space="preserve"> markiert (Spalten F und Q).
Füllen Sie dabei nur die hellgrünen, blauen und orangenen und rötlichen Bereiche (in Summe 10 Bereiche) aus. Die anderen Felder sind gesperrt.
</t>
    </r>
    <r>
      <rPr>
        <b/>
        <u/>
        <sz val="11"/>
        <color theme="1"/>
        <rFont val="Calibri"/>
        <family val="2"/>
        <scheme val="minor"/>
      </rPr>
      <t/>
    </r>
  </si>
  <si>
    <r>
      <rPr>
        <b/>
        <u/>
        <sz val="11"/>
        <color theme="1"/>
        <rFont val="Calibri"/>
        <family val="2"/>
        <scheme val="minor"/>
      </rPr>
      <t xml:space="preserve">Anleitung (2) und Erklärung:
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 xml:space="preserve">Der Verlustersatz-Rechner berechnet zunächst den Corona-Umsatz-Ausfall lt. Richtlinien </t>
    </r>
    <r>
      <rPr>
        <sz val="11"/>
        <color theme="1"/>
        <rFont val="Calibri"/>
        <family val="2"/>
        <scheme val="minor"/>
      </rPr>
      <t xml:space="preserve">(Monate). </t>
    </r>
    <r>
      <rPr>
        <b/>
        <sz val="11"/>
        <color theme="1"/>
        <rFont val="Calibri"/>
        <family val="2"/>
        <scheme val="minor"/>
      </rPr>
      <t xml:space="preserve">
</t>
    </r>
    <r>
      <rPr>
        <sz val="11"/>
        <color theme="1"/>
        <rFont val="Calibri"/>
        <family val="2"/>
        <scheme val="minor"/>
      </rPr>
      <t>Danach werden die zu erwartenden Verlustersatz-Höhen ausgerechnet.</t>
    </r>
    <r>
      <rPr>
        <b/>
        <sz val="11"/>
        <color theme="1"/>
        <rFont val="Calibri"/>
        <family val="2"/>
        <scheme val="minor"/>
      </rPr>
      <t xml:space="preserve">
Wählen Sie bitte die entsprechenden Monate aus, um so ihr höchstmögliches Ergebnis zu ermitteln.
Die Monate einfach durch die ja/nein Auswahlflächen selektieren. </t>
    </r>
    <r>
      <rPr>
        <b/>
        <sz val="11"/>
        <color rgb="FFFF0000"/>
        <rFont val="Calibri"/>
        <family val="2"/>
        <scheme val="minor"/>
      </rPr>
      <t xml:space="preserve">(rote Hinweispfeile)
</t>
    </r>
    <r>
      <rPr>
        <sz val="11"/>
        <rFont val="Calibri"/>
        <family val="2"/>
        <scheme val="minor"/>
      </rPr>
      <t>Anschließend werden die Ergebnisse nochmals zusammengefasst und die Summen für den Antrag auf FinanzOnline ausgewiesen.</t>
    </r>
    <r>
      <rPr>
        <sz val="11"/>
        <color theme="1"/>
        <rFont val="Calibri"/>
        <family val="2"/>
        <scheme val="minor"/>
      </rPr>
      <t xml:space="preserve">
</t>
    </r>
    <r>
      <rPr>
        <b/>
        <u/>
        <sz val="11"/>
        <color theme="1"/>
        <rFont val="Calibri"/>
        <family val="2"/>
        <scheme val="minor"/>
      </rPr>
      <t/>
    </r>
  </si>
  <si>
    <t>Musterabbildung Ergebnisbereich Verlustersatz Summen und Monatsauswahl.</t>
  </si>
  <si>
    <t xml:space="preserve">Musterabbildung Ergebnisbereich </t>
  </si>
  <si>
    <t>schadensmindernde Maßnahmen wurden gesetzt, um die durch den Verlustersatz zu
deckenden Verluste zu reduzieren</t>
  </si>
  <si>
    <t>Zuschüsse eines Lockdown-Umsatzersatzes oder Lockdown-Umsatzersatzes II</t>
  </si>
  <si>
    <t>Zuschüsse eines Lockdown-Umsatzersatzes I oder II</t>
  </si>
  <si>
    <t>Verlustersatz gem. Sonderrichtlinie Landwirtsch.ministerium</t>
  </si>
  <si>
    <t>Verlustersatz gemäß Sonderrichtlinie Landwirtschaftsministerium</t>
  </si>
  <si>
    <t>nur wenn Verlustersatz in Summe unter 36.000 Euro.</t>
  </si>
  <si>
    <t>sonstige Zinsen und änhliche Erträge</t>
  </si>
  <si>
    <t>sonstige betriebliche Erträge, ausgenommen Erträge aus dem Abgang von Anlagevermögen und ausgen. sonstige Zinsen</t>
  </si>
  <si>
    <t>Materialaufwand</t>
  </si>
  <si>
    <t>Aufwand für bezogene Leistungen</t>
  </si>
  <si>
    <t>Planmäßige Abschreibungen (ohne außerplanmäßige Abschr.)</t>
  </si>
  <si>
    <t>Waren- und Leistungserlöse (Umsatzerlöse)</t>
  </si>
  <si>
    <t>Aktivierte Eigenleistungen</t>
  </si>
  <si>
    <t>sonstige betriebliche Erträge</t>
  </si>
  <si>
    <t>Planmäßige Abschreibungen (außerplanmäßige Abschreibungen auszuscheiden)</t>
  </si>
  <si>
    <t>Sonstige betriebliche Aufwendungen</t>
  </si>
  <si>
    <t>sonstige betriebliche Aufwendungen (exkl. Verluste aus Abgang von Anlagevermögen, exkl. Steuerberaterkosten für Antrag auf Verlustersatz</t>
  </si>
  <si>
    <t>VERLUSTERSATZ VERLÄNGERT - RECHNER</t>
  </si>
  <si>
    <t>Hinweise zu VERLUSTERSATZ VERLÄNGERT-RECHNER</t>
  </si>
  <si>
    <t>Betrachtungs-zeitraum (7-12/2021)</t>
  </si>
  <si>
    <r>
      <t xml:space="preserve">Umsatzausfall als Folge der Ausbreitung von COVID-19 von insgesamt mindestens </t>
    </r>
    <r>
      <rPr>
        <sz val="11"/>
        <color rgb="FFFF0000"/>
        <rFont val="Calibri"/>
        <family val="2"/>
        <scheme val="minor"/>
      </rPr>
      <t>50%</t>
    </r>
    <r>
      <rPr>
        <sz val="11"/>
        <color theme="1"/>
        <rFont val="Calibri"/>
        <family val="2"/>
        <scheme val="minor"/>
      </rPr>
      <t xml:space="preserve"> in den antragsgegenständlichen Betrachtungszeiträumen</t>
    </r>
  </si>
  <si>
    <t>Höhe Verlustersatz verlängert</t>
  </si>
  <si>
    <t>Beantragter Verlustersatz verlängert</t>
  </si>
  <si>
    <t>Verlustersatz verlängert</t>
  </si>
  <si>
    <t>Muss mind. -50% betragen</t>
  </si>
  <si>
    <t>Die erste Tranche umfasst höchstens 70% des voraussichtlichen Verlustersatzes und kann ab 16. Aug 2021 bis 31. Dez 2021 beantragt werden.</t>
  </si>
  <si>
    <t>Die zweite Tranche kann ab 01. Jän 2022 und bis spätestens 30. Jun 2022 beantragt werden (Restbetrag).</t>
  </si>
  <si>
    <t>Beantragungsprocedere Verlustersatz verlängert</t>
  </si>
  <si>
    <r>
      <rPr>
        <b/>
        <sz val="11"/>
        <color theme="1"/>
        <rFont val="Calibri"/>
        <family val="2"/>
        <scheme val="minor"/>
      </rPr>
      <t>Hinweis:</t>
    </r>
    <r>
      <rPr>
        <sz val="11"/>
        <color theme="1"/>
        <rFont val="Calibri"/>
        <family val="2"/>
        <scheme val="minor"/>
      </rPr>
      <t xml:space="preserve"> Die </t>
    </r>
    <r>
      <rPr>
        <b/>
        <sz val="11"/>
        <color theme="1"/>
        <rFont val="Calibri"/>
        <family val="2"/>
        <scheme val="minor"/>
      </rPr>
      <t>Steuerberaterkosten</t>
    </r>
    <r>
      <rPr>
        <sz val="11"/>
        <color theme="1"/>
        <rFont val="Calibri"/>
        <family val="2"/>
        <scheme val="minor"/>
      </rPr>
      <t xml:space="preserve"> für die Beantragung des Verlustersatzes verlängert (bis zu 1.000 Euro) sind nur bis zu einer Verlustersatz Gesamthöhe von 36.000 Euro als Verlust ansetzbar.</t>
    </r>
  </si>
  <si>
    <t>Berechnungen Verlustersatz verlängert und Zeitraumauswahl</t>
  </si>
  <si>
    <t>Es ist aber eine Lücke zwischen "Verlustersatz" (9/2020-6/2021) und "Verlustersatz verlängert" (7/2021-12/2021) möglich.</t>
  </si>
  <si>
    <t>"Verlustersatz" und "Verlustersatz verlängert" sind als zwei getrennte Förderungen zu betrachten.</t>
  </si>
  <si>
    <t>Summen für Eingabemaske Antragsformular Verlustersatz verlängert auf FinanzOnline Tranche 2</t>
  </si>
  <si>
    <t>Umsatzerlöse</t>
  </si>
  <si>
    <t>Sonstige Aufwendungen</t>
  </si>
  <si>
    <t>Zuschüsse eines Lockdown-Umsatzersatzes</t>
  </si>
  <si>
    <t>Summen für Eingabemaske Antragsformular Verlustersatz verlängert auf FinanzOnline Tranche 1</t>
  </si>
  <si>
    <t>Verlustersatz aus 1. Tranche (9/2020 bis 7/21) ist einzurechnen in Obergrenze.</t>
  </si>
  <si>
    <t>Kontrollsumme Erträge</t>
  </si>
  <si>
    <t>Zinsen und Aufwendungen</t>
  </si>
  <si>
    <t>Kontrollsumme Aufwand</t>
  </si>
  <si>
    <t>Kontrollsumme Gewinn / Verlust  (ohne Kürzungen)</t>
  </si>
  <si>
    <t>Steuerberaterkosten im Zusammenhang mit Antrag auf Verlustersatz; max. 1000 Euro.</t>
  </si>
  <si>
    <t>Kontrollsumme Gewinn / Verlust  (mit Berücksichtigung von Kürzungen)</t>
  </si>
  <si>
    <t>sonstige Zinsen und ähnliche Erträge</t>
  </si>
  <si>
    <t>Bestandsveränderungen, aktivierte Eigenleistungen u. sonstige betriebliche Erträge</t>
  </si>
  <si>
    <t>nur wenn Verlustersatz in Summe unter 36.000 Euro; derzeit (22.11.21) keine Position in der Eingabemaske auf FinanzOnline dafür. -&gt; Tranche 2.</t>
  </si>
  <si>
    <t>Kontrollsumme Verlust</t>
  </si>
  <si>
    <t>Betrachtungs-zeitraum (2020/21)</t>
  </si>
  <si>
    <t>etwaige Differenz entspricht fehlender Position (Zeile 76) im Antragsformular für Tranche 1: Verlustersatz gem. Sonderrichtlinie Landwirtsch.ministerium</t>
  </si>
  <si>
    <t>v_1_1 SLT,sd 09.03.2022, 19:00 Uhr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</si>
</sst>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b/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rgb="FFFF0000"/>
      <name val="Symbol"/>
      <family val="1"/>
      <charset val="2"/>
    </font>
    <font>
      <u/>
      <sz val="11"/>
      <color theme="1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u/>
      <sz val="12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b/>
      <sz val="12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B0F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2" fillId="0" borderId="0" applyNumberFormat="0" applyFill="0" applyBorder="0" applyAlignment="0" applyProtection="0"/>
  </cellStyleXfs>
  <cellXfs count="201">
    <xf numFmtId="0" fontId="0" fillId="0" borderId="0" xfId="0"/>
    <xf numFmtId="0" fontId="9" fillId="11" borderId="0" xfId="0" applyFont="1" applyFill="1" applyProtection="1"/>
    <xf numFmtId="0" fontId="0" fillId="11" borderId="0" xfId="0" applyFill="1" applyProtection="1"/>
    <xf numFmtId="0" fontId="2" fillId="11" borderId="0" xfId="0" applyFont="1" applyFill="1" applyProtection="1"/>
    <xf numFmtId="0" fontId="3" fillId="11" borderId="0" xfId="0" applyFont="1" applyFill="1" applyProtection="1"/>
    <xf numFmtId="0" fontId="2" fillId="0" borderId="0" xfId="0" applyFont="1" applyProtection="1"/>
    <xf numFmtId="0" fontId="0" fillId="0" borderId="0" xfId="0" applyProtection="1"/>
    <xf numFmtId="0" fontId="11" fillId="0" borderId="0" xfId="0" quotePrefix="1" applyFont="1" applyAlignment="1" applyProtection="1">
      <alignment horizontal="right"/>
    </xf>
    <xf numFmtId="0" fontId="9" fillId="3" borderId="0" xfId="0" applyFont="1" applyFill="1" applyProtection="1"/>
    <xf numFmtId="0" fontId="0" fillId="3" borderId="0" xfId="0" applyFill="1" applyProtection="1"/>
    <xf numFmtId="0" fontId="3" fillId="0" borderId="0" xfId="0" applyFont="1" applyProtection="1"/>
    <xf numFmtId="0" fontId="0" fillId="0" borderId="0" xfId="0" applyFont="1" applyProtection="1"/>
    <xf numFmtId="0" fontId="4" fillId="0" borderId="0" xfId="0" applyFont="1" applyAlignment="1" applyProtection="1"/>
    <xf numFmtId="0" fontId="10" fillId="3" borderId="0" xfId="0" applyFont="1" applyFill="1" applyAlignment="1" applyProtection="1"/>
    <xf numFmtId="0" fontId="2" fillId="0" borderId="1" xfId="0" applyFont="1" applyBorder="1" applyAlignment="1" applyProtection="1">
      <alignment horizontal="right"/>
    </xf>
    <xf numFmtId="0" fontId="2" fillId="3" borderId="1" xfId="0" applyFont="1" applyFill="1" applyBorder="1" applyAlignment="1" applyProtection="1">
      <alignment horizontal="right"/>
    </xf>
    <xf numFmtId="0" fontId="0" fillId="0" borderId="1" xfId="0" applyBorder="1" applyProtection="1"/>
    <xf numFmtId="0" fontId="0" fillId="0" borderId="1" xfId="0" applyFont="1" applyBorder="1" applyProtection="1"/>
    <xf numFmtId="0" fontId="2" fillId="0" borderId="1" xfId="0" applyFont="1" applyBorder="1" applyAlignment="1" applyProtection="1">
      <alignment wrapText="1"/>
    </xf>
    <xf numFmtId="0" fontId="3" fillId="0" borderId="0" xfId="0" applyFont="1" applyFill="1" applyProtection="1"/>
    <xf numFmtId="2" fontId="0" fillId="0" borderId="0" xfId="0" applyNumberFormat="1" applyProtection="1"/>
    <xf numFmtId="0" fontId="0" fillId="0" borderId="0" xfId="0" applyAlignment="1" applyProtection="1">
      <alignment horizontal="center"/>
    </xf>
    <xf numFmtId="2" fontId="0" fillId="0" borderId="0" xfId="0" applyNumberFormat="1" applyFill="1" applyBorder="1" applyProtection="1"/>
    <xf numFmtId="0" fontId="9" fillId="6" borderId="0" xfId="0" applyFont="1" applyFill="1" applyProtection="1"/>
    <xf numFmtId="0" fontId="2" fillId="0" borderId="0" xfId="0" applyFont="1" applyBorder="1" applyAlignment="1" applyProtection="1">
      <alignment wrapText="1"/>
    </xf>
    <xf numFmtId="2" fontId="0" fillId="0" borderId="0" xfId="0" applyNumberFormat="1" applyFont="1" applyFill="1" applyBorder="1" applyProtection="1"/>
    <xf numFmtId="0" fontId="2" fillId="4" borderId="1" xfId="0" applyFont="1" applyFill="1" applyBorder="1" applyProtection="1"/>
    <xf numFmtId="0" fontId="2" fillId="0" borderId="0" xfId="0" applyFont="1" applyFill="1" applyBorder="1" applyProtection="1"/>
    <xf numFmtId="0" fontId="0" fillId="0" borderId="0" xfId="0" applyFill="1" applyBorder="1" applyProtection="1"/>
    <xf numFmtId="2" fontId="2" fillId="0" borderId="0" xfId="0" applyNumberFormat="1" applyFont="1" applyFill="1" applyBorder="1" applyProtection="1"/>
    <xf numFmtId="0" fontId="0" fillId="0" borderId="0" xfId="0" applyBorder="1" applyProtection="1"/>
    <xf numFmtId="17" fontId="7" fillId="7" borderId="1" xfId="0" applyNumberFormat="1" applyFont="1" applyFill="1" applyBorder="1" applyProtection="1"/>
    <xf numFmtId="17" fontId="7" fillId="8" borderId="1" xfId="0" applyNumberFormat="1" applyFont="1" applyFill="1" applyBorder="1" applyProtection="1"/>
    <xf numFmtId="17" fontId="7" fillId="9" borderId="1" xfId="0" applyNumberFormat="1" applyFont="1" applyFill="1" applyBorder="1" applyProtection="1"/>
    <xf numFmtId="17" fontId="7" fillId="10" borderId="1" xfId="0" applyNumberFormat="1" applyFont="1" applyFill="1" applyBorder="1" applyProtection="1"/>
    <xf numFmtId="17" fontId="7" fillId="6" borderId="1" xfId="0" applyNumberFormat="1" applyFont="1" applyFill="1" applyBorder="1" applyProtection="1"/>
    <xf numFmtId="0" fontId="0" fillId="0" borderId="7" xfId="0" applyFill="1" applyBorder="1" applyProtection="1"/>
    <xf numFmtId="0" fontId="0" fillId="0" borderId="1" xfId="0" applyFill="1" applyBorder="1" applyProtection="1"/>
    <xf numFmtId="0" fontId="0" fillId="0" borderId="0" xfId="0" applyFill="1" applyAlignment="1" applyProtection="1">
      <alignment horizontal="center"/>
    </xf>
    <xf numFmtId="2" fontId="8" fillId="0" borderId="0" xfId="0" applyNumberFormat="1" applyFont="1" applyFill="1" applyBorder="1" applyProtection="1"/>
    <xf numFmtId="0" fontId="18" fillId="0" borderId="0" xfId="0" applyFont="1" applyAlignment="1" applyProtection="1">
      <alignment horizontal="right"/>
    </xf>
    <xf numFmtId="10" fontId="2" fillId="4" borderId="1" xfId="1" applyNumberFormat="1" applyFont="1" applyFill="1" applyBorder="1" applyAlignment="1" applyProtection="1">
      <alignment horizontal="right"/>
    </xf>
    <xf numFmtId="0" fontId="18" fillId="0" borderId="0" xfId="0" applyFont="1" applyProtection="1"/>
    <xf numFmtId="0" fontId="18" fillId="0" borderId="0" xfId="0" applyFont="1" applyAlignment="1" applyProtection="1">
      <alignment wrapText="1"/>
    </xf>
    <xf numFmtId="0" fontId="2" fillId="3" borderId="1" xfId="0" applyFont="1" applyFill="1" applyBorder="1" applyAlignment="1" applyProtection="1">
      <alignment wrapText="1"/>
    </xf>
    <xf numFmtId="0" fontId="2" fillId="4" borderId="2" xfId="0" applyFont="1" applyFill="1" applyBorder="1" applyProtection="1"/>
    <xf numFmtId="0" fontId="2" fillId="0" borderId="0" xfId="0" applyFont="1" applyAlignment="1" applyProtection="1"/>
    <xf numFmtId="2" fontId="2" fillId="0" borderId="0" xfId="0" applyNumberFormat="1" applyFont="1" applyBorder="1" applyProtection="1"/>
    <xf numFmtId="10" fontId="0" fillId="0" borderId="1" xfId="1" applyNumberFormat="1" applyFont="1" applyBorder="1" applyProtection="1"/>
    <xf numFmtId="10" fontId="2" fillId="4" borderId="17" xfId="1" applyNumberFormat="1" applyFont="1" applyFill="1" applyBorder="1" applyAlignment="1" applyProtection="1">
      <alignment horizontal="right"/>
    </xf>
    <xf numFmtId="0" fontId="0" fillId="2" borderId="0" xfId="0" applyFill="1" applyProtection="1"/>
    <xf numFmtId="0" fontId="18" fillId="0" borderId="0" xfId="0" applyFont="1" applyAlignment="1" applyProtection="1"/>
    <xf numFmtId="0" fontId="8" fillId="0" borderId="0" xfId="0" applyFont="1" applyProtection="1"/>
    <xf numFmtId="0" fontId="9" fillId="3" borderId="0" xfId="0" applyFont="1" applyFill="1" applyAlignment="1" applyProtection="1"/>
    <xf numFmtId="0" fontId="15" fillId="2" borderId="0" xfId="0" applyFont="1" applyFill="1" applyProtection="1"/>
    <xf numFmtId="0" fontId="20" fillId="0" borderId="0" xfId="0" applyFont="1" applyAlignment="1" applyProtection="1"/>
    <xf numFmtId="0" fontId="21" fillId="0" borderId="0" xfId="0" applyFont="1" applyAlignment="1" applyProtection="1"/>
    <xf numFmtId="0" fontId="16" fillId="0" borderId="0" xfId="0" applyFont="1" applyProtection="1"/>
    <xf numFmtId="0" fontId="3" fillId="0" borderId="0" xfId="0" applyFont="1" applyFill="1" applyBorder="1" applyAlignment="1" applyProtection="1">
      <alignment vertical="top"/>
    </xf>
    <xf numFmtId="0" fontId="0" fillId="0" borderId="0" xfId="0" applyFill="1" applyAlignment="1" applyProtection="1">
      <alignment horizontal="left" wrapText="1"/>
    </xf>
    <xf numFmtId="0" fontId="2" fillId="4" borderId="1" xfId="0" applyFont="1" applyFill="1" applyBorder="1" applyAlignment="1" applyProtection="1">
      <alignment vertical="top"/>
    </xf>
    <xf numFmtId="0" fontId="0" fillId="15" borderId="0" xfId="0" applyFill="1" applyProtection="1"/>
    <xf numFmtId="0" fontId="4" fillId="15" borderId="0" xfId="0" applyFont="1" applyFill="1" applyAlignment="1" applyProtection="1"/>
    <xf numFmtId="0" fontId="0" fillId="0" borderId="0" xfId="0" applyAlignment="1" applyProtection="1">
      <alignment vertical="center"/>
    </xf>
    <xf numFmtId="0" fontId="17" fillId="15" borderId="0" xfId="0" applyFont="1" applyFill="1" applyAlignment="1" applyProtection="1">
      <alignment vertical="center"/>
    </xf>
    <xf numFmtId="4" fontId="0" fillId="14" borderId="1" xfId="0" applyNumberFormat="1" applyFill="1" applyBorder="1" applyProtection="1">
      <protection locked="0"/>
    </xf>
    <xf numFmtId="4" fontId="0" fillId="7" borderId="1" xfId="0" applyNumberFormat="1" applyFill="1" applyBorder="1" applyProtection="1">
      <protection locked="0"/>
    </xf>
    <xf numFmtId="4" fontId="0" fillId="8" borderId="1" xfId="0" applyNumberFormat="1" applyFill="1" applyBorder="1" applyProtection="1">
      <protection locked="0"/>
    </xf>
    <xf numFmtId="4" fontId="0" fillId="9" borderId="1" xfId="0" applyNumberFormat="1" applyFill="1" applyBorder="1" applyProtection="1">
      <protection locked="0"/>
    </xf>
    <xf numFmtId="4" fontId="0" fillId="10" borderId="1" xfId="0" applyNumberFormat="1" applyFill="1" applyBorder="1" applyProtection="1">
      <protection locked="0"/>
    </xf>
    <xf numFmtId="4" fontId="0" fillId="6" borderId="1" xfId="0" applyNumberFormat="1" applyFill="1" applyBorder="1" applyProtection="1">
      <protection locked="0"/>
    </xf>
    <xf numFmtId="4" fontId="0" fillId="4" borderId="1" xfId="0" applyNumberFormat="1" applyFont="1" applyFill="1" applyBorder="1" applyAlignment="1" applyProtection="1">
      <alignment horizontal="right"/>
    </xf>
    <xf numFmtId="4" fontId="0" fillId="0" borderId="0" xfId="0" applyNumberFormat="1" applyProtection="1"/>
    <xf numFmtId="4" fontId="0" fillId="5" borderId="1" xfId="0" applyNumberFormat="1" applyFill="1" applyBorder="1" applyProtection="1"/>
    <xf numFmtId="4" fontId="0" fillId="13" borderId="2" xfId="0" applyNumberFormat="1" applyFont="1" applyFill="1" applyBorder="1" applyAlignment="1" applyProtection="1">
      <alignment horizontal="right"/>
    </xf>
    <xf numFmtId="4" fontId="2" fillId="13" borderId="9" xfId="0" applyNumberFormat="1" applyFont="1" applyFill="1" applyBorder="1" applyAlignment="1" applyProtection="1">
      <alignment horizontal="right"/>
    </xf>
    <xf numFmtId="4" fontId="2" fillId="13" borderId="10" xfId="0" applyNumberFormat="1" applyFont="1" applyFill="1" applyBorder="1" applyAlignment="1" applyProtection="1">
      <alignment horizontal="right"/>
    </xf>
    <xf numFmtId="4" fontId="2" fillId="13" borderId="2" xfId="0" applyNumberFormat="1" applyFont="1" applyFill="1" applyBorder="1" applyProtection="1"/>
    <xf numFmtId="4" fontId="2" fillId="13" borderId="8" xfId="0" applyNumberFormat="1" applyFont="1" applyFill="1" applyBorder="1" applyProtection="1"/>
    <xf numFmtId="4" fontId="0" fillId="0" borderId="1" xfId="1" applyNumberFormat="1" applyFont="1" applyBorder="1" applyProtection="1"/>
    <xf numFmtId="4" fontId="2" fillId="0" borderId="1" xfId="0" applyNumberFormat="1" applyFont="1" applyBorder="1" applyProtection="1"/>
    <xf numFmtId="4" fontId="2" fillId="13" borderId="15" xfId="0" applyNumberFormat="1" applyFont="1" applyFill="1" applyBorder="1" applyProtection="1"/>
    <xf numFmtId="4" fontId="2" fillId="13" borderId="16" xfId="0" applyNumberFormat="1" applyFont="1" applyFill="1" applyBorder="1" applyProtection="1"/>
    <xf numFmtId="4" fontId="9" fillId="3" borderId="8" xfId="0" applyNumberFormat="1" applyFont="1" applyFill="1" applyBorder="1" applyProtection="1"/>
    <xf numFmtId="4" fontId="2" fillId="13" borderId="1" xfId="0" applyNumberFormat="1" applyFont="1" applyFill="1" applyBorder="1" applyProtection="1"/>
    <xf numFmtId="4" fontId="2" fillId="4" borderId="1" xfId="0" applyNumberFormat="1" applyFont="1" applyFill="1" applyBorder="1" applyAlignment="1" applyProtection="1">
      <alignment vertical="top"/>
    </xf>
    <xf numFmtId="4" fontId="0" fillId="0" borderId="18" xfId="1" applyNumberFormat="1" applyFont="1" applyBorder="1" applyProtection="1"/>
    <xf numFmtId="0" fontId="0" fillId="0" borderId="0" xfId="0" applyFill="1" applyProtection="1"/>
    <xf numFmtId="10" fontId="0" fillId="0" borderId="0" xfId="0" applyNumberFormat="1" applyProtection="1"/>
    <xf numFmtId="10" fontId="2" fillId="4" borderId="21" xfId="1" applyNumberFormat="1" applyFont="1" applyFill="1" applyBorder="1" applyAlignment="1" applyProtection="1">
      <alignment horizontal="right"/>
    </xf>
    <xf numFmtId="0" fontId="3" fillId="0" borderId="0" xfId="0" applyFont="1" applyFill="1" applyBorder="1" applyAlignment="1" applyProtection="1">
      <alignment vertical="top" wrapText="1"/>
    </xf>
    <xf numFmtId="0" fontId="14" fillId="2" borderId="20" xfId="0" applyFont="1" applyFill="1" applyBorder="1" applyAlignment="1" applyProtection="1">
      <alignment horizontal="right"/>
      <protection locked="0"/>
    </xf>
    <xf numFmtId="0" fontId="2" fillId="6" borderId="1" xfId="0" applyFont="1" applyFill="1" applyBorder="1" applyAlignment="1" applyProtection="1">
      <alignment wrapText="1"/>
    </xf>
    <xf numFmtId="4" fontId="2" fillId="13" borderId="18" xfId="0" applyNumberFormat="1" applyFont="1" applyFill="1" applyBorder="1" applyProtection="1"/>
    <xf numFmtId="4" fontId="0" fillId="13" borderId="18" xfId="0" applyNumberFormat="1" applyFont="1" applyFill="1" applyBorder="1" applyProtection="1"/>
    <xf numFmtId="0" fontId="0" fillId="6" borderId="1" xfId="0" applyFont="1" applyFill="1" applyBorder="1" applyAlignment="1" applyProtection="1">
      <alignment wrapText="1"/>
    </xf>
    <xf numFmtId="0" fontId="2" fillId="4" borderId="1" xfId="0" applyFont="1" applyFill="1" applyBorder="1" applyAlignment="1" applyProtection="1">
      <alignment horizontal="left" vertical="top" wrapText="1"/>
    </xf>
    <xf numFmtId="0" fontId="0" fillId="0" borderId="0" xfId="0" applyAlignment="1" applyProtection="1">
      <alignment horizontal="right"/>
    </xf>
    <xf numFmtId="0" fontId="0" fillId="0" borderId="0" xfId="0" applyAlignment="1" applyProtection="1">
      <alignment wrapText="1"/>
    </xf>
    <xf numFmtId="0" fontId="11" fillId="0" borderId="0" xfId="0" quotePrefix="1" applyFont="1" applyBorder="1" applyAlignment="1" applyProtection="1">
      <alignment horizontal="right"/>
    </xf>
    <xf numFmtId="0" fontId="11" fillId="0" borderId="0" xfId="0" quotePrefix="1" applyFont="1" applyFill="1" applyBorder="1" applyAlignment="1" applyProtection="1">
      <alignment horizontal="right"/>
    </xf>
    <xf numFmtId="0" fontId="8" fillId="0" borderId="0" xfId="0" applyFont="1" applyFill="1" applyBorder="1" applyAlignment="1" applyProtection="1">
      <alignment horizontal="left" vertical="top"/>
    </xf>
    <xf numFmtId="4" fontId="8" fillId="13" borderId="1" xfId="0" applyNumberFormat="1" applyFont="1" applyFill="1" applyBorder="1" applyProtection="1"/>
    <xf numFmtId="0" fontId="2" fillId="0" borderId="1" xfId="0" applyFont="1" applyBorder="1" applyAlignment="1" applyProtection="1">
      <alignment horizontal="left" wrapText="1"/>
    </xf>
    <xf numFmtId="0" fontId="2" fillId="0" borderId="24" xfId="0" applyFont="1" applyBorder="1" applyAlignment="1" applyProtection="1">
      <alignment horizontal="left" wrapText="1"/>
    </xf>
    <xf numFmtId="0" fontId="25" fillId="0" borderId="0" xfId="0" applyFont="1" applyProtection="1"/>
    <xf numFmtId="4" fontId="22" fillId="13" borderId="1" xfId="0" applyNumberFormat="1" applyFont="1" applyFill="1" applyBorder="1" applyProtection="1"/>
    <xf numFmtId="4" fontId="22" fillId="13" borderId="18" xfId="0" applyNumberFormat="1" applyFont="1" applyFill="1" applyBorder="1" applyProtection="1"/>
    <xf numFmtId="0" fontId="0" fillId="0" borderId="0" xfId="0" applyFill="1" applyAlignment="1" applyProtection="1">
      <alignment horizontal="left"/>
    </xf>
    <xf numFmtId="0" fontId="2" fillId="0" borderId="0" xfId="0" applyFont="1" applyFill="1" applyAlignment="1" applyProtection="1">
      <alignment horizontal="left" vertical="top"/>
    </xf>
    <xf numFmtId="0" fontId="0" fillId="0" borderId="0" xfId="0" applyFill="1" applyAlignment="1" applyProtection="1">
      <alignment horizontal="left" vertical="top" wrapText="1"/>
    </xf>
    <xf numFmtId="0" fontId="0" fillId="0" borderId="0" xfId="0" applyFill="1" applyBorder="1" applyAlignment="1" applyProtection="1">
      <alignment horizontal="left"/>
    </xf>
    <xf numFmtId="0" fontId="0" fillId="0" borderId="0" xfId="0" applyFill="1" applyBorder="1" applyAlignment="1" applyProtection="1">
      <alignment horizontal="left" vertical="top"/>
    </xf>
    <xf numFmtId="4" fontId="2" fillId="5" borderId="1" xfId="0" applyNumberFormat="1" applyFont="1" applyFill="1" applyBorder="1" applyProtection="1"/>
    <xf numFmtId="0" fontId="2" fillId="0" borderId="4" xfId="0" applyFont="1" applyBorder="1" applyAlignment="1" applyProtection="1">
      <alignment horizontal="left" wrapText="1"/>
    </xf>
    <xf numFmtId="0" fontId="0" fillId="0" borderId="0" xfId="0" applyAlignment="1" applyProtection="1">
      <alignment horizontal="left" wrapText="1"/>
    </xf>
    <xf numFmtId="0" fontId="3" fillId="0" borderId="19" xfId="0" applyFont="1" applyBorder="1" applyAlignment="1" applyProtection="1">
      <alignment horizontal="left"/>
    </xf>
    <xf numFmtId="0" fontId="3" fillId="0" borderId="0" xfId="0" applyFont="1" applyBorder="1" applyAlignment="1" applyProtection="1">
      <alignment horizontal="left"/>
    </xf>
    <xf numFmtId="0" fontId="2" fillId="0" borderId="0" xfId="0" applyFont="1" applyFill="1" applyBorder="1" applyAlignment="1" applyProtection="1">
      <alignment horizontal="left" vertical="top"/>
    </xf>
    <xf numFmtId="4" fontId="0" fillId="4" borderId="1" xfId="0" applyNumberFormat="1" applyFill="1" applyBorder="1" applyProtection="1"/>
    <xf numFmtId="4" fontId="2" fillId="4" borderId="1" xfId="0" applyNumberFormat="1" applyFont="1" applyFill="1" applyBorder="1" applyProtection="1"/>
    <xf numFmtId="4" fontId="0" fillId="0" borderId="0" xfId="0" applyNumberFormat="1" applyFill="1" applyBorder="1" applyProtection="1"/>
    <xf numFmtId="0" fontId="0" fillId="13" borderId="0" xfId="0" applyFill="1" applyProtection="1"/>
    <xf numFmtId="0" fontId="23" fillId="13" borderId="0" xfId="0" applyFont="1" applyFill="1" applyProtection="1"/>
    <xf numFmtId="0" fontId="2" fillId="13" borderId="0" xfId="0" applyFont="1" applyFill="1" applyProtection="1"/>
    <xf numFmtId="0" fontId="3" fillId="13" borderId="0" xfId="0" applyFont="1" applyFill="1" applyProtection="1"/>
    <xf numFmtId="0" fontId="19" fillId="13" borderId="0" xfId="2" applyFont="1" applyFill="1" applyBorder="1" applyAlignment="1" applyProtection="1">
      <alignment horizontal="left" vertical="top"/>
    </xf>
    <xf numFmtId="0" fontId="12" fillId="13" borderId="0" xfId="2" applyFill="1" applyBorder="1" applyAlignment="1" applyProtection="1">
      <alignment horizontal="left" vertical="top"/>
    </xf>
    <xf numFmtId="0" fontId="0" fillId="13" borderId="0" xfId="0" applyFill="1" applyAlignment="1" applyProtection="1">
      <alignment horizontal="left" vertical="top"/>
    </xf>
    <xf numFmtId="0" fontId="0" fillId="13" borderId="3" xfId="0" applyFill="1" applyBorder="1" applyProtection="1"/>
    <xf numFmtId="0" fontId="8" fillId="11" borderId="0" xfId="0" applyFont="1" applyFill="1" applyProtection="1"/>
    <xf numFmtId="0" fontId="14" fillId="2" borderId="1" xfId="0" applyFont="1" applyFill="1" applyBorder="1" applyAlignment="1" applyProtection="1">
      <alignment horizontal="right"/>
      <protection locked="0"/>
    </xf>
    <xf numFmtId="0" fontId="0" fillId="6" borderId="0" xfId="0" applyFill="1" applyProtection="1"/>
    <xf numFmtId="17" fontId="7" fillId="14" borderId="1" xfId="0" applyNumberFormat="1" applyFont="1" applyFill="1" applyBorder="1" applyProtection="1"/>
    <xf numFmtId="0" fontId="2" fillId="0" borderId="1" xfId="0" applyFont="1" applyFill="1" applyBorder="1" applyAlignment="1" applyProtection="1">
      <alignment horizontal="right"/>
    </xf>
    <xf numFmtId="0" fontId="0" fillId="0" borderId="1" xfId="0" applyFont="1" applyFill="1" applyBorder="1" applyProtection="1"/>
    <xf numFmtId="0" fontId="2" fillId="0" borderId="1" xfId="0" applyFont="1" applyFill="1" applyBorder="1" applyAlignment="1" applyProtection="1">
      <alignment wrapText="1"/>
    </xf>
    <xf numFmtId="17" fontId="7" fillId="0" borderId="1" xfId="0" applyNumberFormat="1" applyFont="1" applyFill="1" applyBorder="1" applyProtection="1"/>
    <xf numFmtId="4" fontId="0" fillId="0" borderId="1" xfId="0" applyNumberFormat="1" applyFill="1" applyBorder="1" applyProtection="1">
      <protection locked="0"/>
    </xf>
    <xf numFmtId="2" fontId="0" fillId="0" borderId="0" xfId="0" applyNumberFormat="1" applyFill="1" applyProtection="1"/>
    <xf numFmtId="10" fontId="2" fillId="0" borderId="1" xfId="1" applyNumberFormat="1" applyFont="1" applyFill="1" applyBorder="1" applyAlignment="1" applyProtection="1">
      <alignment horizontal="right"/>
    </xf>
    <xf numFmtId="4" fontId="0" fillId="0" borderId="1" xfId="0" applyNumberFormat="1" applyFont="1" applyFill="1" applyBorder="1" applyAlignment="1" applyProtection="1">
      <alignment horizontal="right"/>
    </xf>
    <xf numFmtId="4" fontId="0" fillId="0" borderId="1" xfId="0" applyNumberFormat="1" applyFill="1" applyBorder="1" applyProtection="1"/>
    <xf numFmtId="4" fontId="2" fillId="0" borderId="1" xfId="0" applyNumberFormat="1" applyFont="1" applyFill="1" applyBorder="1" applyProtection="1"/>
    <xf numFmtId="4" fontId="0" fillId="0" borderId="0" xfId="0" applyNumberFormat="1" applyFill="1" applyProtection="1"/>
    <xf numFmtId="4" fontId="0" fillId="0" borderId="2" xfId="0" applyNumberFormat="1" applyFont="1" applyFill="1" applyBorder="1" applyAlignment="1" applyProtection="1">
      <alignment horizontal="right"/>
    </xf>
    <xf numFmtId="4" fontId="2" fillId="0" borderId="10" xfId="0" applyNumberFormat="1" applyFont="1" applyFill="1" applyBorder="1" applyAlignment="1" applyProtection="1">
      <alignment horizontal="right"/>
    </xf>
    <xf numFmtId="4" fontId="2" fillId="0" borderId="11" xfId="0" applyNumberFormat="1" applyFont="1" applyFill="1" applyBorder="1" applyAlignment="1" applyProtection="1">
      <alignment horizontal="right"/>
    </xf>
    <xf numFmtId="0" fontId="9" fillId="6" borderId="0" xfId="0" applyFont="1" applyFill="1" applyAlignment="1" applyProtection="1">
      <alignment horizontal="left"/>
    </xf>
    <xf numFmtId="0" fontId="0" fillId="6" borderId="0" xfId="0" applyFill="1" applyAlignment="1" applyProtection="1">
      <alignment horizontal="left"/>
    </xf>
    <xf numFmtId="0" fontId="14" fillId="0" borderId="0" xfId="0" applyFont="1" applyFill="1" applyBorder="1" applyAlignment="1" applyProtection="1">
      <alignment horizontal="left"/>
    </xf>
    <xf numFmtId="4" fontId="3" fillId="0" borderId="0" xfId="0" applyNumberFormat="1" applyFont="1" applyProtection="1"/>
    <xf numFmtId="4" fontId="18" fillId="0" borderId="0" xfId="0" applyNumberFormat="1" applyFont="1" applyProtection="1"/>
    <xf numFmtId="0" fontId="0" fillId="0" borderId="1" xfId="0" applyBorder="1" applyAlignment="1" applyProtection="1">
      <alignment vertical="top" wrapText="1"/>
    </xf>
    <xf numFmtId="0" fontId="14" fillId="0" borderId="1" xfId="0" applyFont="1" applyBorder="1" applyAlignment="1" applyProtection="1">
      <alignment horizontal="left" vertical="top" wrapText="1"/>
    </xf>
    <xf numFmtId="0" fontId="0" fillId="0" borderId="1" xfId="0" applyBorder="1" applyAlignment="1" applyProtection="1">
      <alignment horizontal="left" vertical="top" wrapText="1"/>
    </xf>
    <xf numFmtId="0" fontId="18" fillId="0" borderId="1" xfId="0" applyFont="1" applyBorder="1" applyAlignment="1" applyProtection="1">
      <alignment horizontal="left" vertical="top" wrapText="1"/>
    </xf>
    <xf numFmtId="0" fontId="26" fillId="13" borderId="4" xfId="0" applyFont="1" applyFill="1" applyBorder="1" applyAlignment="1" applyProtection="1">
      <alignment horizontal="left" wrapText="1"/>
    </xf>
    <xf numFmtId="0" fontId="26" fillId="13" borderId="5" xfId="0" applyFont="1" applyFill="1" applyBorder="1" applyAlignment="1" applyProtection="1">
      <alignment horizontal="left" wrapText="1"/>
    </xf>
    <xf numFmtId="0" fontId="26" fillId="13" borderId="6" xfId="0" applyFont="1" applyFill="1" applyBorder="1" applyAlignment="1" applyProtection="1">
      <alignment horizontal="left" wrapText="1"/>
    </xf>
    <xf numFmtId="0" fontId="14" fillId="13" borderId="1" xfId="0" applyFont="1" applyFill="1" applyBorder="1" applyAlignment="1" applyProtection="1">
      <alignment horizontal="left"/>
    </xf>
    <xf numFmtId="0" fontId="0" fillId="0" borderId="4" xfId="0" applyBorder="1" applyAlignment="1" applyProtection="1">
      <alignment horizontal="left"/>
    </xf>
    <xf numFmtId="0" fontId="0" fillId="0" borderId="5" xfId="0" applyBorder="1" applyAlignment="1" applyProtection="1">
      <alignment horizontal="left"/>
    </xf>
    <xf numFmtId="0" fontId="0" fillId="0" borderId="6" xfId="0" applyBorder="1" applyAlignment="1" applyProtection="1">
      <alignment horizontal="left"/>
    </xf>
    <xf numFmtId="0" fontId="3" fillId="0" borderId="19" xfId="0" applyFont="1" applyBorder="1" applyAlignment="1" applyProtection="1">
      <alignment horizontal="left"/>
    </xf>
    <xf numFmtId="0" fontId="3" fillId="0" borderId="0" xfId="0" applyFont="1" applyBorder="1" applyAlignment="1" applyProtection="1">
      <alignment horizontal="left"/>
    </xf>
    <xf numFmtId="0" fontId="3" fillId="0" borderId="0" xfId="0" applyFont="1" applyAlignment="1" applyProtection="1">
      <alignment horizontal="left"/>
    </xf>
    <xf numFmtId="0" fontId="2" fillId="4" borderId="22" xfId="0" applyFont="1" applyFill="1" applyBorder="1" applyAlignment="1" applyProtection="1">
      <alignment horizontal="left" vertical="top"/>
    </xf>
    <xf numFmtId="0" fontId="2" fillId="4" borderId="23" xfId="0" applyFont="1" applyFill="1" applyBorder="1" applyAlignment="1" applyProtection="1">
      <alignment horizontal="left" vertical="top"/>
    </xf>
    <xf numFmtId="0" fontId="2" fillId="4" borderId="4" xfId="0" applyFont="1" applyFill="1" applyBorder="1" applyAlignment="1" applyProtection="1">
      <alignment horizontal="left" vertical="top"/>
    </xf>
    <xf numFmtId="0" fontId="2" fillId="4" borderId="5" xfId="0" applyFont="1" applyFill="1" applyBorder="1" applyAlignment="1" applyProtection="1">
      <alignment horizontal="left" vertical="top"/>
    </xf>
    <xf numFmtId="0" fontId="2" fillId="4" borderId="6" xfId="0" applyFont="1" applyFill="1" applyBorder="1" applyAlignment="1" applyProtection="1">
      <alignment horizontal="left" vertical="top"/>
    </xf>
    <xf numFmtId="0" fontId="0" fillId="0" borderId="0" xfId="0" applyAlignment="1" applyProtection="1">
      <alignment horizontal="left" vertical="top" wrapText="1"/>
    </xf>
    <xf numFmtId="0" fontId="2" fillId="0" borderId="0" xfId="0" applyFont="1" applyFill="1" applyAlignment="1" applyProtection="1">
      <alignment horizontal="left" wrapText="1"/>
    </xf>
    <xf numFmtId="0" fontId="2" fillId="4" borderId="1" xfId="0" applyFont="1" applyFill="1" applyBorder="1" applyAlignment="1" applyProtection="1">
      <alignment horizontal="left" vertical="top"/>
    </xf>
    <xf numFmtId="0" fontId="2" fillId="4" borderId="2" xfId="0" applyFont="1" applyFill="1" applyBorder="1" applyAlignment="1" applyProtection="1">
      <alignment horizontal="left" vertical="top"/>
    </xf>
    <xf numFmtId="0" fontId="17" fillId="12" borderId="12" xfId="0" applyFont="1" applyFill="1" applyBorder="1" applyAlignment="1" applyProtection="1">
      <alignment horizontal="left" vertical="top" wrapText="1"/>
    </xf>
    <xf numFmtId="0" fontId="17" fillId="12" borderId="13" xfId="0" applyFont="1" applyFill="1" applyBorder="1" applyAlignment="1" applyProtection="1">
      <alignment horizontal="left" vertical="top" wrapText="1"/>
    </xf>
    <xf numFmtId="0" fontId="17" fillId="12" borderId="14" xfId="0" applyFont="1" applyFill="1" applyBorder="1" applyAlignment="1" applyProtection="1">
      <alignment horizontal="left" vertical="top" wrapText="1"/>
    </xf>
    <xf numFmtId="0" fontId="0" fillId="2" borderId="1" xfId="0" applyFill="1" applyBorder="1" applyAlignment="1" applyProtection="1">
      <alignment horizontal="left" vertical="top"/>
      <protection locked="0"/>
    </xf>
    <xf numFmtId="0" fontId="0" fillId="0" borderId="0" xfId="0" applyAlignment="1" applyProtection="1">
      <alignment horizontal="left" wrapText="1"/>
    </xf>
    <xf numFmtId="0" fontId="2" fillId="0" borderId="0" xfId="0" applyFont="1" applyAlignment="1" applyProtection="1">
      <alignment horizontal="left" vertical="top" wrapText="1"/>
    </xf>
    <xf numFmtId="0" fontId="0" fillId="0" borderId="24" xfId="0" applyFont="1" applyBorder="1" applyAlignment="1" applyProtection="1">
      <alignment horizontal="left" wrapText="1"/>
    </xf>
    <xf numFmtId="0" fontId="0" fillId="0" borderId="0" xfId="0" applyFont="1" applyAlignment="1" applyProtection="1">
      <alignment horizontal="left"/>
    </xf>
    <xf numFmtId="0" fontId="0" fillId="4" borderId="4" xfId="0" applyFont="1" applyFill="1" applyBorder="1" applyAlignment="1" applyProtection="1">
      <alignment horizontal="left" vertical="top" wrapText="1"/>
    </xf>
    <xf numFmtId="0" fontId="0" fillId="4" borderId="5" xfId="0" applyFont="1" applyFill="1" applyBorder="1" applyAlignment="1" applyProtection="1">
      <alignment horizontal="left" vertical="top" wrapText="1"/>
    </xf>
    <xf numFmtId="0" fontId="0" fillId="4" borderId="6" xfId="0" applyFont="1" applyFill="1" applyBorder="1" applyAlignment="1" applyProtection="1">
      <alignment horizontal="left" vertical="top" wrapText="1"/>
    </xf>
    <xf numFmtId="0" fontId="0" fillId="0" borderId="0" xfId="0" quotePrefix="1" applyAlignment="1" applyProtection="1">
      <alignment horizontal="left" vertical="top" wrapText="1"/>
    </xf>
    <xf numFmtId="0" fontId="14" fillId="0" borderId="0" xfId="0" applyFont="1" applyAlignment="1" applyProtection="1">
      <alignment horizontal="left" wrapText="1"/>
    </xf>
    <xf numFmtId="0" fontId="14" fillId="0" borderId="0" xfId="0" applyFont="1" applyAlignment="1" applyProtection="1">
      <alignment horizontal="left"/>
    </xf>
    <xf numFmtId="0" fontId="2" fillId="0" borderId="0" xfId="0" applyFont="1" applyAlignment="1" applyProtection="1">
      <alignment horizontal="right"/>
    </xf>
    <xf numFmtId="0" fontId="0" fillId="13" borderId="1" xfId="0" applyFill="1" applyBorder="1" applyAlignment="1" applyProtection="1">
      <alignment horizontal="left"/>
    </xf>
    <xf numFmtId="0" fontId="2" fillId="0" borderId="0" xfId="0" applyFont="1" applyFill="1" applyBorder="1" applyAlignment="1" applyProtection="1">
      <alignment horizontal="left" vertical="top"/>
    </xf>
    <xf numFmtId="0" fontId="10" fillId="3" borderId="0" xfId="0" applyFont="1" applyFill="1" applyAlignment="1" applyProtection="1">
      <alignment horizontal="left" wrapText="1"/>
    </xf>
    <xf numFmtId="0" fontId="15" fillId="4" borderId="1" xfId="0" applyFont="1" applyFill="1" applyBorder="1" applyAlignment="1" applyProtection="1">
      <alignment horizontal="left"/>
    </xf>
    <xf numFmtId="0" fontId="2" fillId="4" borderId="4" xfId="0" applyFont="1" applyFill="1" applyBorder="1" applyAlignment="1" applyProtection="1">
      <alignment horizontal="left" vertical="top" wrapText="1"/>
    </xf>
    <xf numFmtId="0" fontId="2" fillId="4" borderId="5" xfId="0" applyFont="1" applyFill="1" applyBorder="1" applyAlignment="1" applyProtection="1">
      <alignment horizontal="left" vertical="top" wrapText="1"/>
    </xf>
    <xf numFmtId="0" fontId="2" fillId="4" borderId="6" xfId="0" applyFont="1" applyFill="1" applyBorder="1" applyAlignment="1" applyProtection="1">
      <alignment horizontal="left" vertical="top" wrapText="1"/>
    </xf>
    <xf numFmtId="0" fontId="9" fillId="6" borderId="0" xfId="0" applyFont="1" applyFill="1" applyAlignment="1" applyProtection="1">
      <alignment horizontal="left"/>
    </xf>
    <xf numFmtId="0" fontId="8" fillId="11" borderId="0" xfId="0" applyFont="1" applyFill="1" applyAlignment="1" applyProtection="1">
      <alignment horizontal="left" vertical="top" wrapText="1"/>
    </xf>
    <xf numFmtId="0" fontId="0" fillId="11" borderId="0" xfId="0" applyFill="1" applyAlignment="1" applyProtection="1">
      <alignment horizontal="left" vertical="top" wrapText="1"/>
    </xf>
  </cellXfs>
  <cellStyles count="3">
    <cellStyle name="Link" xfId="2" builtinId="8"/>
    <cellStyle name="Prozent" xfId="1" builtinId="5"/>
    <cellStyle name="Standard" xfId="0" builtinId="0"/>
  </cellStyles>
  <dxfs count="6"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EA8176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EA8176"/>
      <color rgb="FF00B0F0"/>
      <color rgb="FFF2444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5" Type="http://schemas.openxmlformats.org/officeDocument/2006/relationships/image" Target="../media/image1.png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201705</xdr:colOff>
      <xdr:row>1</xdr:row>
      <xdr:rowOff>0</xdr:rowOff>
    </xdr:from>
    <xdr:to>
      <xdr:col>12</xdr:col>
      <xdr:colOff>524957</xdr:colOff>
      <xdr:row>4</xdr:row>
      <xdr:rowOff>156884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27911" y="201706"/>
          <a:ext cx="4222899" cy="77320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10</xdr:row>
      <xdr:rowOff>0</xdr:rowOff>
    </xdr:from>
    <xdr:to>
      <xdr:col>6</xdr:col>
      <xdr:colOff>486375</xdr:colOff>
      <xdr:row>20</xdr:row>
      <xdr:rowOff>143161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0" y="3276600"/>
          <a:ext cx="4296375" cy="2048161"/>
        </a:xfrm>
        <a:prstGeom prst="rect">
          <a:avLst/>
        </a:prstGeom>
        <a:solidFill>
          <a:srgbClr val="FFFFFF">
            <a:shade val="85000"/>
          </a:srgbClr>
        </a:solidFill>
        <a:ln w="190500" cap="rnd">
          <a:solidFill>
            <a:srgbClr val="FFFFFF"/>
          </a:solidFill>
        </a:ln>
        <a:effectLst>
          <a:outerShdw blurRad="50000" algn="tl" rotWithShape="0">
            <a:srgbClr val="000000">
              <a:alpha val="41000"/>
            </a:srgbClr>
          </a:outerShdw>
        </a:effectLst>
        <a:scene3d>
          <a:camera prst="orthographicFront"/>
          <a:lightRig rig="twoPt" dir="t">
            <a:rot lat="0" lon="0" rev="7800000"/>
          </a:lightRig>
        </a:scene3d>
        <a:sp3d contourW="6350">
          <a:bevelT w="50800" h="16510"/>
          <a:contourClr>
            <a:srgbClr val="C0C0C0"/>
          </a:contourClr>
        </a:sp3d>
      </xdr:spPr>
    </xdr:pic>
    <xdr:clientData/>
  </xdr:twoCellAnchor>
  <xdr:twoCellAnchor editAs="oneCell">
    <xdr:from>
      <xdr:col>1</xdr:col>
      <xdr:colOff>9525</xdr:colOff>
      <xdr:row>24</xdr:row>
      <xdr:rowOff>1885950</xdr:rowOff>
    </xdr:from>
    <xdr:to>
      <xdr:col>18</xdr:col>
      <xdr:colOff>611492</xdr:colOff>
      <xdr:row>45</xdr:row>
      <xdr:rowOff>10089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71525" y="7829550"/>
          <a:ext cx="13555967" cy="4039164"/>
        </a:xfrm>
        <a:prstGeom prst="rect">
          <a:avLst/>
        </a:prstGeom>
        <a:solidFill>
          <a:srgbClr val="FFFFFF">
            <a:shade val="85000"/>
          </a:srgbClr>
        </a:solidFill>
        <a:ln w="190500" cap="rnd">
          <a:solidFill>
            <a:srgbClr val="FFFFFF"/>
          </a:solidFill>
        </a:ln>
        <a:effectLst>
          <a:outerShdw blurRad="50000" algn="tl" rotWithShape="0">
            <a:srgbClr val="000000">
              <a:alpha val="41000"/>
            </a:srgbClr>
          </a:outerShdw>
        </a:effectLst>
        <a:scene3d>
          <a:camera prst="orthographicFront"/>
          <a:lightRig rig="twoPt" dir="t">
            <a:rot lat="0" lon="0" rev="7800000"/>
          </a:lightRig>
        </a:scene3d>
        <a:sp3d contourW="6350">
          <a:bevelT w="50800" h="16510"/>
          <a:contourClr>
            <a:srgbClr val="C0C0C0"/>
          </a:contourClr>
        </a:sp3d>
      </xdr:spPr>
    </xdr:pic>
    <xdr:clientData/>
  </xdr:twoCellAnchor>
  <xdr:twoCellAnchor editAs="oneCell">
    <xdr:from>
      <xdr:col>0</xdr:col>
      <xdr:colOff>723900</xdr:colOff>
      <xdr:row>48</xdr:row>
      <xdr:rowOff>85725</xdr:rowOff>
    </xdr:from>
    <xdr:to>
      <xdr:col>7</xdr:col>
      <xdr:colOff>581750</xdr:colOff>
      <xdr:row>60</xdr:row>
      <xdr:rowOff>181307</xdr:rowOff>
    </xdr:to>
    <xdr:pic>
      <xdr:nvPicPr>
        <xdr:cNvPr id="9" name="Grafik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23900" y="12515850"/>
          <a:ext cx="5191850" cy="2381582"/>
        </a:xfrm>
        <a:prstGeom prst="rect">
          <a:avLst/>
        </a:prstGeom>
        <a:solidFill>
          <a:srgbClr val="FFFFFF">
            <a:shade val="85000"/>
          </a:srgbClr>
        </a:solidFill>
        <a:ln w="190500" cap="rnd">
          <a:solidFill>
            <a:srgbClr val="FFFFFF"/>
          </a:solidFill>
        </a:ln>
        <a:effectLst>
          <a:outerShdw blurRad="50000" algn="tl" rotWithShape="0">
            <a:srgbClr val="000000">
              <a:alpha val="41000"/>
            </a:srgbClr>
          </a:outerShdw>
        </a:effectLst>
        <a:scene3d>
          <a:camera prst="orthographicFront"/>
          <a:lightRig rig="twoPt" dir="t">
            <a:rot lat="0" lon="0" rev="7800000"/>
          </a:lightRig>
        </a:scene3d>
        <a:sp3d contourW="6350">
          <a:bevelT w="50800" h="16510"/>
          <a:contourClr>
            <a:srgbClr val="C0C0C0"/>
          </a:contourClr>
        </a:sp3d>
      </xdr:spPr>
    </xdr:pic>
    <xdr:clientData/>
  </xdr:twoCellAnchor>
  <xdr:twoCellAnchor editAs="oneCell">
    <xdr:from>
      <xdr:col>0</xdr:col>
      <xdr:colOff>733425</xdr:colOff>
      <xdr:row>64</xdr:row>
      <xdr:rowOff>47625</xdr:rowOff>
    </xdr:from>
    <xdr:to>
      <xdr:col>7</xdr:col>
      <xdr:colOff>685800</xdr:colOff>
      <xdr:row>85</xdr:row>
      <xdr:rowOff>4086</xdr:rowOff>
    </xdr:to>
    <xdr:pic>
      <xdr:nvPicPr>
        <xdr:cNvPr id="10" name="Grafik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733425" y="15525750"/>
          <a:ext cx="5286375" cy="3956961"/>
        </a:xfrm>
        <a:prstGeom prst="rect">
          <a:avLst/>
        </a:prstGeom>
        <a:solidFill>
          <a:srgbClr val="FFFFFF">
            <a:shade val="85000"/>
          </a:srgbClr>
        </a:solidFill>
        <a:ln w="190500" cap="rnd">
          <a:solidFill>
            <a:srgbClr val="FFFFFF"/>
          </a:solidFill>
        </a:ln>
        <a:effectLst>
          <a:outerShdw blurRad="50000" algn="tl" rotWithShape="0">
            <a:srgbClr val="000000">
              <a:alpha val="41000"/>
            </a:srgbClr>
          </a:outerShdw>
        </a:effectLst>
        <a:scene3d>
          <a:camera prst="orthographicFront"/>
          <a:lightRig rig="twoPt" dir="t">
            <a:rot lat="0" lon="0" rev="7800000"/>
          </a:lightRig>
        </a:scene3d>
        <a:sp3d contourW="6350">
          <a:bevelT w="50800" h="16510"/>
          <a:contourClr>
            <a:srgbClr val="C0C0C0"/>
          </a:contourClr>
        </a:sp3d>
      </xdr:spPr>
    </xdr:pic>
    <xdr:clientData/>
  </xdr:twoCellAnchor>
  <xdr:twoCellAnchor editAs="oneCell">
    <xdr:from>
      <xdr:col>6</xdr:col>
      <xdr:colOff>619125</xdr:colOff>
      <xdr:row>2</xdr:row>
      <xdr:rowOff>0</xdr:rowOff>
    </xdr:from>
    <xdr:to>
      <xdr:col>12</xdr:col>
      <xdr:colOff>34700</xdr:colOff>
      <xdr:row>5</xdr:row>
      <xdr:rowOff>156884</xdr:rowOff>
    </xdr:to>
    <xdr:pic>
      <xdr:nvPicPr>
        <xdr:cNvPr id="7" name="Grafik 6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91125" y="381000"/>
          <a:ext cx="3987575" cy="77600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5" tint="0.59999389629810485"/>
  </sheetPr>
  <dimension ref="A1:AL169"/>
  <sheetViews>
    <sheetView tabSelected="1" zoomScale="85" zoomScaleNormal="85" workbookViewId="0">
      <selection activeCell="B15" sqref="B15"/>
    </sheetView>
  </sheetViews>
  <sheetFormatPr baseColWidth="10" defaultColWidth="11.42578125" defaultRowHeight="15" x14ac:dyDescent="0.25"/>
  <cols>
    <col min="1" max="1" width="8.140625" style="6" customWidth="1"/>
    <col min="2" max="3" width="11.42578125" style="6"/>
    <col min="4" max="4" width="19.85546875" style="6" customWidth="1"/>
    <col min="5" max="5" width="15.140625" style="6" customWidth="1"/>
    <col min="6" max="6" width="6.42578125" style="6" customWidth="1"/>
    <col min="7" max="7" width="13.5703125" style="6" customWidth="1"/>
    <col min="8" max="8" width="11.42578125" style="6"/>
    <col min="9" max="9" width="12.7109375" style="6" customWidth="1"/>
    <col min="10" max="17" width="11.42578125" style="6"/>
    <col min="18" max="18" width="13.140625" style="6" customWidth="1"/>
    <col min="19" max="16384" width="11.42578125" style="6"/>
  </cols>
  <sheetData>
    <row r="1" spans="1:8" s="122" customFormat="1" ht="15.75" x14ac:dyDescent="0.25">
      <c r="B1" s="123"/>
    </row>
    <row r="2" spans="1:8" s="122" customFormat="1" ht="18.75" x14ac:dyDescent="0.3">
      <c r="B2" s="23" t="s">
        <v>109</v>
      </c>
      <c r="C2" s="132"/>
      <c r="D2" s="132"/>
      <c r="E2" s="132"/>
    </row>
    <row r="3" spans="1:8" s="122" customFormat="1" x14ac:dyDescent="0.25">
      <c r="B3" s="124" t="s">
        <v>18</v>
      </c>
    </row>
    <row r="4" spans="1:8" s="122" customFormat="1" x14ac:dyDescent="0.25">
      <c r="B4" s="122" t="s">
        <v>142</v>
      </c>
    </row>
    <row r="5" spans="1:8" s="122" customFormat="1" x14ac:dyDescent="0.25">
      <c r="B5" s="125" t="s">
        <v>48</v>
      </c>
    </row>
    <row r="6" spans="1:8" s="122" customFormat="1" x14ac:dyDescent="0.25">
      <c r="B6" s="125"/>
    </row>
    <row r="7" spans="1:8" s="122" customFormat="1" ht="15.75" x14ac:dyDescent="0.25">
      <c r="B7" s="126" t="s">
        <v>28</v>
      </c>
      <c r="C7" s="127"/>
      <c r="D7" s="127"/>
      <c r="E7" s="127"/>
      <c r="F7" s="128"/>
      <c r="G7" s="128"/>
      <c r="H7" s="128"/>
    </row>
    <row r="8" spans="1:8" s="129" customFormat="1" x14ac:dyDescent="0.25"/>
    <row r="10" spans="1:8" x14ac:dyDescent="0.25">
      <c r="B10" s="5" t="s">
        <v>1</v>
      </c>
      <c r="D10" s="7" t="s">
        <v>17</v>
      </c>
      <c r="E10" s="179"/>
      <c r="F10" s="179"/>
      <c r="G10" s="179"/>
    </row>
    <row r="11" spans="1:8" x14ac:dyDescent="0.25">
      <c r="B11" s="5" t="s">
        <v>2</v>
      </c>
      <c r="D11" s="7" t="s">
        <v>17</v>
      </c>
      <c r="E11" s="179"/>
      <c r="F11" s="179"/>
      <c r="G11" s="179"/>
    </row>
    <row r="13" spans="1:8" ht="18.75" x14ac:dyDescent="0.3">
      <c r="B13" s="8" t="s">
        <v>3</v>
      </c>
      <c r="C13" s="9"/>
      <c r="D13" s="9"/>
      <c r="E13" s="9"/>
      <c r="F13" s="9"/>
    </row>
    <row r="15" spans="1:8" x14ac:dyDescent="0.25">
      <c r="A15" s="7" t="s">
        <v>17</v>
      </c>
      <c r="B15" s="131" t="s">
        <v>39</v>
      </c>
      <c r="C15" s="11" t="s">
        <v>0</v>
      </c>
    </row>
    <row r="16" spans="1:8" x14ac:dyDescent="0.25">
      <c r="A16" s="7" t="s">
        <v>17</v>
      </c>
      <c r="B16" s="131" t="s">
        <v>39</v>
      </c>
      <c r="C16" s="11" t="s">
        <v>12</v>
      </c>
    </row>
    <row r="17" spans="1:27" x14ac:dyDescent="0.25">
      <c r="A17" s="7" t="s">
        <v>17</v>
      </c>
      <c r="B17" s="131" t="s">
        <v>39</v>
      </c>
      <c r="C17" s="11" t="s">
        <v>31</v>
      </c>
    </row>
    <row r="18" spans="1:27" x14ac:dyDescent="0.25">
      <c r="A18" s="7" t="s">
        <v>17</v>
      </c>
      <c r="B18" s="131" t="s">
        <v>39</v>
      </c>
      <c r="C18" s="11" t="s">
        <v>32</v>
      </c>
    </row>
    <row r="19" spans="1:27" x14ac:dyDescent="0.25">
      <c r="A19" s="7" t="s">
        <v>17</v>
      </c>
      <c r="B19" s="131" t="s">
        <v>39</v>
      </c>
      <c r="C19" s="11" t="s">
        <v>33</v>
      </c>
    </row>
    <row r="20" spans="1:27" x14ac:dyDescent="0.25">
      <c r="A20" s="7" t="s">
        <v>17</v>
      </c>
      <c r="B20" s="131" t="s">
        <v>39</v>
      </c>
      <c r="C20" s="11" t="s">
        <v>112</v>
      </c>
    </row>
    <row r="21" spans="1:27" x14ac:dyDescent="0.25">
      <c r="A21" s="7" t="s">
        <v>17</v>
      </c>
      <c r="B21" s="131" t="s">
        <v>39</v>
      </c>
      <c r="C21" s="11" t="s">
        <v>34</v>
      </c>
    </row>
    <row r="22" spans="1:27" ht="15.75" customHeight="1" x14ac:dyDescent="0.25">
      <c r="A22" s="7" t="s">
        <v>17</v>
      </c>
      <c r="B22" s="131" t="s">
        <v>39</v>
      </c>
      <c r="C22" s="182" t="s">
        <v>92</v>
      </c>
      <c r="D22" s="183"/>
      <c r="E22" s="183"/>
      <c r="F22" s="183"/>
      <c r="G22" s="183"/>
      <c r="H22" s="183"/>
      <c r="I22" s="183"/>
      <c r="J22" s="183"/>
      <c r="K22" s="183"/>
      <c r="L22" s="183"/>
      <c r="M22" s="183"/>
    </row>
    <row r="23" spans="1:27" x14ac:dyDescent="0.25">
      <c r="C23" s="12" t="s">
        <v>13</v>
      </c>
    </row>
    <row r="24" spans="1:27" x14ac:dyDescent="0.25">
      <c r="C24" s="12"/>
    </row>
    <row r="25" spans="1:27" ht="21" x14ac:dyDescent="0.35">
      <c r="B25" s="13" t="s">
        <v>26</v>
      </c>
      <c r="C25" s="9"/>
      <c r="D25" s="9"/>
      <c r="E25" s="9"/>
    </row>
    <row r="26" spans="1:27" x14ac:dyDescent="0.25">
      <c r="C26" s="12"/>
    </row>
    <row r="27" spans="1:27" ht="15.75" x14ac:dyDescent="0.25">
      <c r="B27" s="5" t="s">
        <v>64</v>
      </c>
      <c r="C27" s="56"/>
      <c r="D27" s="57"/>
    </row>
    <row r="28" spans="1:27" ht="30" customHeight="1" x14ac:dyDescent="0.25">
      <c r="B28" s="180" t="s">
        <v>69</v>
      </c>
      <c r="C28" s="180"/>
      <c r="D28" s="180"/>
      <c r="E28" s="180"/>
      <c r="F28" s="7" t="s">
        <v>17</v>
      </c>
      <c r="G28" s="131" t="s">
        <v>39</v>
      </c>
    </row>
    <row r="29" spans="1:27" ht="14.25" customHeight="1" x14ac:dyDescent="0.25">
      <c r="B29" s="115"/>
      <c r="C29" s="115"/>
      <c r="D29" s="115"/>
      <c r="E29" s="115"/>
      <c r="F29" s="7"/>
    </row>
    <row r="30" spans="1:27" x14ac:dyDescent="0.25">
      <c r="C30" s="12"/>
    </row>
    <row r="31" spans="1:27" ht="18.75" x14ac:dyDescent="0.3">
      <c r="B31" s="23" t="s">
        <v>52</v>
      </c>
      <c r="C31" s="23"/>
      <c r="G31" s="14">
        <v>2021</v>
      </c>
      <c r="H31" s="14">
        <v>2021</v>
      </c>
      <c r="I31" s="14">
        <v>2021</v>
      </c>
      <c r="J31" s="14">
        <v>2021</v>
      </c>
      <c r="K31" s="14">
        <v>2021</v>
      </c>
      <c r="L31" s="14">
        <v>2021</v>
      </c>
      <c r="M31" s="134"/>
      <c r="N31" s="134"/>
      <c r="O31" s="134"/>
      <c r="P31" s="134"/>
      <c r="R31" s="14">
        <v>2019</v>
      </c>
      <c r="S31" s="14">
        <v>2019</v>
      </c>
      <c r="T31" s="14">
        <v>2019</v>
      </c>
      <c r="U31" s="14">
        <v>2019</v>
      </c>
      <c r="V31" s="14">
        <v>2019</v>
      </c>
      <c r="W31" s="14">
        <v>2019</v>
      </c>
      <c r="X31" s="134"/>
      <c r="Y31" s="134"/>
      <c r="Z31" s="134"/>
      <c r="AA31" s="134"/>
    </row>
    <row r="32" spans="1:27" x14ac:dyDescent="0.25">
      <c r="G32" s="15" t="s">
        <v>16</v>
      </c>
      <c r="H32" s="15" t="s">
        <v>16</v>
      </c>
      <c r="I32" s="15" t="s">
        <v>16</v>
      </c>
      <c r="J32" s="15" t="s">
        <v>16</v>
      </c>
      <c r="K32" s="15" t="s">
        <v>16</v>
      </c>
      <c r="L32" s="15" t="s">
        <v>16</v>
      </c>
      <c r="M32" s="134"/>
      <c r="N32" s="134"/>
      <c r="O32" s="134"/>
      <c r="P32" s="134"/>
      <c r="R32" s="15" t="s">
        <v>16</v>
      </c>
      <c r="S32" s="15" t="s">
        <v>16</v>
      </c>
      <c r="T32" s="15" t="s">
        <v>16</v>
      </c>
      <c r="U32" s="15" t="s">
        <v>16</v>
      </c>
      <c r="V32" s="15" t="s">
        <v>16</v>
      </c>
      <c r="W32" s="15" t="s">
        <v>16</v>
      </c>
      <c r="X32" s="134"/>
      <c r="Y32" s="134"/>
      <c r="Z32" s="134"/>
      <c r="AA32" s="134"/>
    </row>
    <row r="33" spans="1:27" x14ac:dyDescent="0.25">
      <c r="F33" s="30"/>
      <c r="G33" s="16" t="s">
        <v>20</v>
      </c>
      <c r="H33" s="16" t="s">
        <v>21</v>
      </c>
      <c r="I33" s="16" t="s">
        <v>22</v>
      </c>
      <c r="J33" s="16" t="s">
        <v>23</v>
      </c>
      <c r="K33" s="16" t="s">
        <v>24</v>
      </c>
      <c r="L33" s="16" t="s">
        <v>25</v>
      </c>
      <c r="M33" s="36"/>
      <c r="N33" s="37"/>
      <c r="O33" s="37"/>
      <c r="P33" s="37"/>
      <c r="R33" s="16" t="s">
        <v>20</v>
      </c>
      <c r="S33" s="16" t="s">
        <v>21</v>
      </c>
      <c r="T33" s="16" t="s">
        <v>22</v>
      </c>
      <c r="U33" s="16" t="s">
        <v>23</v>
      </c>
      <c r="V33" s="16" t="s">
        <v>24</v>
      </c>
      <c r="W33" s="16" t="s">
        <v>25</v>
      </c>
      <c r="X33" s="36"/>
      <c r="Y33" s="37"/>
      <c r="Z33" s="37"/>
      <c r="AA33" s="37"/>
    </row>
    <row r="34" spans="1:27" x14ac:dyDescent="0.25">
      <c r="G34" s="17" t="s">
        <v>35</v>
      </c>
      <c r="H34" s="17" t="s">
        <v>35</v>
      </c>
      <c r="I34" s="17" t="s">
        <v>35</v>
      </c>
      <c r="J34" s="17" t="s">
        <v>35</v>
      </c>
      <c r="K34" s="17" t="s">
        <v>35</v>
      </c>
      <c r="L34" s="17" t="s">
        <v>35</v>
      </c>
      <c r="M34" s="135"/>
      <c r="N34" s="135"/>
      <c r="O34" s="135"/>
      <c r="P34" s="135"/>
      <c r="R34" s="17" t="s">
        <v>35</v>
      </c>
      <c r="S34" s="17" t="s">
        <v>35</v>
      </c>
      <c r="T34" s="17" t="s">
        <v>35</v>
      </c>
      <c r="U34" s="17" t="s">
        <v>35</v>
      </c>
      <c r="V34" s="17" t="s">
        <v>35</v>
      </c>
      <c r="W34" s="17" t="s">
        <v>35</v>
      </c>
      <c r="X34" s="135"/>
      <c r="Y34" s="135"/>
      <c r="Z34" s="135"/>
      <c r="AA34" s="135"/>
    </row>
    <row r="35" spans="1:27" ht="30" x14ac:dyDescent="0.25">
      <c r="A35" s="98" t="s">
        <v>55</v>
      </c>
      <c r="G35" s="18" t="s">
        <v>11</v>
      </c>
      <c r="H35" s="18" t="s">
        <v>11</v>
      </c>
      <c r="I35" s="18" t="s">
        <v>11</v>
      </c>
      <c r="J35" s="18" t="s">
        <v>11</v>
      </c>
      <c r="K35" s="18" t="s">
        <v>11</v>
      </c>
      <c r="L35" s="18" t="s">
        <v>11</v>
      </c>
      <c r="M35" s="136"/>
      <c r="N35" s="136"/>
      <c r="O35" s="136"/>
      <c r="P35" s="136"/>
      <c r="R35" s="18" t="s">
        <v>14</v>
      </c>
      <c r="S35" s="18" t="s">
        <v>14</v>
      </c>
      <c r="T35" s="18" t="s">
        <v>14</v>
      </c>
      <c r="U35" s="18" t="s">
        <v>14</v>
      </c>
      <c r="V35" s="18" t="s">
        <v>14</v>
      </c>
      <c r="W35" s="18" t="s">
        <v>14</v>
      </c>
      <c r="X35" s="136"/>
      <c r="Y35" s="136"/>
      <c r="Z35" s="136"/>
      <c r="AA35" s="136"/>
    </row>
    <row r="36" spans="1:27" x14ac:dyDescent="0.25">
      <c r="G36" s="133">
        <v>44378</v>
      </c>
      <c r="H36" s="31">
        <v>44409</v>
      </c>
      <c r="I36" s="32">
        <v>44440</v>
      </c>
      <c r="J36" s="33">
        <v>44470</v>
      </c>
      <c r="K36" s="34">
        <v>44501</v>
      </c>
      <c r="L36" s="35">
        <v>44531</v>
      </c>
      <c r="M36" s="137"/>
      <c r="N36" s="137"/>
      <c r="O36" s="137"/>
      <c r="P36" s="137"/>
      <c r="R36" s="133">
        <v>43647</v>
      </c>
      <c r="S36" s="31">
        <v>43678</v>
      </c>
      <c r="T36" s="32">
        <v>43709</v>
      </c>
      <c r="U36" s="33">
        <v>43739</v>
      </c>
      <c r="V36" s="34">
        <v>43770</v>
      </c>
      <c r="W36" s="35">
        <v>43800</v>
      </c>
      <c r="X36" s="137"/>
      <c r="Y36" s="137"/>
      <c r="Z36" s="137"/>
      <c r="AA36" s="137"/>
    </row>
    <row r="37" spans="1:27" x14ac:dyDescent="0.25">
      <c r="M37" s="87"/>
      <c r="N37" s="87"/>
      <c r="O37" s="87"/>
      <c r="P37" s="87"/>
      <c r="X37" s="87"/>
      <c r="Y37" s="87"/>
      <c r="Z37" s="87"/>
      <c r="AA37" s="87"/>
    </row>
    <row r="38" spans="1:27" ht="46.5" customHeight="1" x14ac:dyDescent="0.25">
      <c r="A38" s="97" t="s">
        <v>5</v>
      </c>
      <c r="B38" s="181" t="s">
        <v>56</v>
      </c>
      <c r="C38" s="181"/>
      <c r="D38" s="181"/>
      <c r="E38" s="181"/>
      <c r="F38" s="7" t="s">
        <v>17</v>
      </c>
      <c r="G38" s="65">
        <v>0</v>
      </c>
      <c r="H38" s="66">
        <v>0</v>
      </c>
      <c r="I38" s="67">
        <v>0</v>
      </c>
      <c r="J38" s="68">
        <v>0</v>
      </c>
      <c r="K38" s="69">
        <v>0</v>
      </c>
      <c r="L38" s="70">
        <v>0</v>
      </c>
      <c r="M38" s="138"/>
      <c r="N38" s="138"/>
      <c r="O38" s="138"/>
      <c r="P38" s="138"/>
      <c r="Q38" s="7" t="s">
        <v>17</v>
      </c>
      <c r="R38" s="65">
        <v>0</v>
      </c>
      <c r="S38" s="66">
        <v>0</v>
      </c>
      <c r="T38" s="67">
        <v>0</v>
      </c>
      <c r="U38" s="68">
        <v>0</v>
      </c>
      <c r="V38" s="69">
        <v>0</v>
      </c>
      <c r="W38" s="70">
        <v>0</v>
      </c>
      <c r="X38" s="138"/>
      <c r="Y38" s="138"/>
      <c r="Z38" s="138"/>
      <c r="AA38" s="138"/>
    </row>
    <row r="39" spans="1:27" x14ac:dyDescent="0.25">
      <c r="A39" s="97"/>
      <c r="B39" s="19" t="s">
        <v>27</v>
      </c>
      <c r="G39" s="20"/>
      <c r="H39" s="20"/>
      <c r="I39" s="20"/>
      <c r="J39" s="20"/>
      <c r="K39" s="20"/>
      <c r="L39" s="20"/>
      <c r="M39" s="139"/>
      <c r="N39" s="139"/>
      <c r="O39" s="139"/>
      <c r="P39" s="139"/>
      <c r="Q39" s="20"/>
      <c r="R39" s="20"/>
      <c r="S39" s="20"/>
      <c r="T39" s="20"/>
      <c r="U39" s="20"/>
      <c r="V39" s="20"/>
      <c r="W39" s="20"/>
      <c r="X39" s="139"/>
      <c r="Y39" s="87"/>
      <c r="Z39" s="87"/>
      <c r="AA39" s="87"/>
    </row>
    <row r="40" spans="1:27" x14ac:dyDescent="0.25">
      <c r="A40" s="97"/>
      <c r="B40" s="19"/>
      <c r="G40" s="20"/>
      <c r="H40" s="20"/>
      <c r="I40" s="20"/>
      <c r="J40" s="20"/>
      <c r="K40" s="20"/>
      <c r="L40" s="20"/>
      <c r="M40" s="139"/>
      <c r="N40" s="139"/>
      <c r="O40" s="139"/>
      <c r="P40" s="139"/>
      <c r="Q40" s="20"/>
      <c r="R40" s="20"/>
      <c r="S40" s="20"/>
      <c r="T40" s="20"/>
      <c r="U40" s="20"/>
      <c r="V40" s="20"/>
      <c r="W40" s="20"/>
      <c r="X40" s="139"/>
      <c r="Y40" s="87"/>
      <c r="Z40" s="87"/>
      <c r="AA40" s="87"/>
    </row>
    <row r="41" spans="1:27" x14ac:dyDescent="0.25">
      <c r="A41" s="97" t="s">
        <v>6</v>
      </c>
      <c r="B41" s="172" t="s">
        <v>53</v>
      </c>
      <c r="C41" s="172"/>
      <c r="D41" s="172"/>
      <c r="E41" s="172"/>
      <c r="F41" s="7" t="s">
        <v>17</v>
      </c>
      <c r="G41" s="65">
        <v>0</v>
      </c>
      <c r="H41" s="66">
        <v>0</v>
      </c>
      <c r="I41" s="67">
        <v>0</v>
      </c>
      <c r="J41" s="68">
        <v>0</v>
      </c>
      <c r="K41" s="69">
        <v>0</v>
      </c>
      <c r="L41" s="70">
        <v>0</v>
      </c>
      <c r="M41" s="138"/>
      <c r="N41" s="138"/>
      <c r="O41" s="138"/>
      <c r="P41" s="138"/>
      <c r="Q41" s="7" t="s">
        <v>17</v>
      </c>
      <c r="R41" s="65">
        <v>0</v>
      </c>
      <c r="S41" s="66">
        <v>0</v>
      </c>
      <c r="T41" s="67">
        <v>0</v>
      </c>
      <c r="U41" s="68">
        <v>0</v>
      </c>
      <c r="V41" s="69">
        <v>0</v>
      </c>
      <c r="W41" s="70">
        <v>0</v>
      </c>
      <c r="X41" s="138"/>
      <c r="Y41" s="138"/>
      <c r="Z41" s="138"/>
      <c r="AA41" s="138"/>
    </row>
    <row r="42" spans="1:27" x14ac:dyDescent="0.25">
      <c r="A42" s="97" t="s">
        <v>7</v>
      </c>
      <c r="B42" s="172" t="s">
        <v>54</v>
      </c>
      <c r="C42" s="172"/>
      <c r="D42" s="172"/>
      <c r="E42" s="172"/>
      <c r="F42" s="7" t="s">
        <v>17</v>
      </c>
      <c r="G42" s="65">
        <v>0</v>
      </c>
      <c r="H42" s="66">
        <v>0</v>
      </c>
      <c r="I42" s="67">
        <v>0</v>
      </c>
      <c r="J42" s="68">
        <v>0</v>
      </c>
      <c r="K42" s="69">
        <v>0</v>
      </c>
      <c r="L42" s="70">
        <v>0</v>
      </c>
      <c r="M42" s="138"/>
      <c r="N42" s="138"/>
      <c r="O42" s="138"/>
      <c r="P42" s="138"/>
      <c r="Q42" s="7" t="s">
        <v>17</v>
      </c>
      <c r="R42" s="65">
        <v>0</v>
      </c>
      <c r="S42" s="66">
        <v>0</v>
      </c>
      <c r="T42" s="67">
        <v>0</v>
      </c>
      <c r="U42" s="68">
        <v>0</v>
      </c>
      <c r="V42" s="69">
        <v>0</v>
      </c>
      <c r="W42" s="70">
        <v>0</v>
      </c>
      <c r="X42" s="138"/>
      <c r="Y42" s="138"/>
      <c r="Z42" s="138"/>
      <c r="AA42" s="138"/>
    </row>
    <row r="43" spans="1:27" ht="30" customHeight="1" x14ac:dyDescent="0.25">
      <c r="A43" s="97" t="s">
        <v>8</v>
      </c>
      <c r="B43" s="172" t="s">
        <v>99</v>
      </c>
      <c r="C43" s="172"/>
      <c r="D43" s="172"/>
      <c r="E43" s="172"/>
      <c r="F43" s="7" t="s">
        <v>17</v>
      </c>
      <c r="G43" s="65">
        <v>0</v>
      </c>
      <c r="H43" s="66">
        <v>0</v>
      </c>
      <c r="I43" s="67">
        <v>0</v>
      </c>
      <c r="J43" s="68">
        <v>0</v>
      </c>
      <c r="K43" s="69">
        <v>0</v>
      </c>
      <c r="L43" s="70">
        <v>0</v>
      </c>
      <c r="M43" s="138"/>
      <c r="N43" s="138"/>
      <c r="O43" s="138"/>
      <c r="P43" s="138"/>
      <c r="Q43" s="7" t="s">
        <v>17</v>
      </c>
      <c r="R43" s="65">
        <v>0</v>
      </c>
      <c r="S43" s="66">
        <v>0</v>
      </c>
      <c r="T43" s="67">
        <v>0</v>
      </c>
      <c r="U43" s="68">
        <v>0</v>
      </c>
      <c r="V43" s="69">
        <v>0</v>
      </c>
      <c r="W43" s="70">
        <v>0</v>
      </c>
      <c r="X43" s="138"/>
      <c r="Y43" s="138"/>
      <c r="Z43" s="138"/>
      <c r="AA43" s="138"/>
    </row>
    <row r="44" spans="1:27" ht="16.5" customHeight="1" x14ac:dyDescent="0.25">
      <c r="A44" s="97"/>
      <c r="B44" s="172" t="s">
        <v>136</v>
      </c>
      <c r="C44" s="172"/>
      <c r="D44" s="172"/>
      <c r="E44" s="172"/>
      <c r="F44" s="7" t="s">
        <v>17</v>
      </c>
      <c r="G44" s="65">
        <v>0</v>
      </c>
      <c r="H44" s="66">
        <v>0</v>
      </c>
      <c r="I44" s="67">
        <v>0</v>
      </c>
      <c r="J44" s="68">
        <v>0</v>
      </c>
      <c r="K44" s="69">
        <v>0</v>
      </c>
      <c r="L44" s="70">
        <v>0</v>
      </c>
      <c r="M44" s="138"/>
      <c r="N44" s="138"/>
      <c r="O44" s="138"/>
      <c r="P44" s="138"/>
      <c r="Q44" s="7" t="s">
        <v>17</v>
      </c>
      <c r="R44" s="65">
        <v>0</v>
      </c>
      <c r="S44" s="66">
        <v>0</v>
      </c>
      <c r="T44" s="67">
        <v>0</v>
      </c>
      <c r="U44" s="68">
        <v>0</v>
      </c>
      <c r="V44" s="69">
        <v>0</v>
      </c>
      <c r="W44" s="70">
        <v>0</v>
      </c>
      <c r="X44" s="138"/>
      <c r="Y44" s="138"/>
      <c r="Z44" s="138"/>
      <c r="AA44" s="138"/>
    </row>
    <row r="45" spans="1:27" x14ac:dyDescent="0.25">
      <c r="B45" s="19"/>
      <c r="G45" s="20"/>
      <c r="H45" s="20"/>
      <c r="I45" s="20"/>
      <c r="J45" s="20"/>
      <c r="K45" s="20"/>
      <c r="L45" s="20"/>
      <c r="M45" s="139"/>
      <c r="N45" s="139"/>
      <c r="O45" s="139"/>
      <c r="P45" s="139"/>
      <c r="Q45" s="20"/>
      <c r="R45" s="20"/>
      <c r="S45" s="20"/>
      <c r="T45" s="20"/>
      <c r="U45" s="20"/>
      <c r="V45" s="20"/>
      <c r="W45" s="20"/>
      <c r="X45" s="20"/>
    </row>
    <row r="46" spans="1:27" x14ac:dyDescent="0.25">
      <c r="B46" s="174" t="s">
        <v>29</v>
      </c>
      <c r="C46" s="174"/>
      <c r="D46" s="174"/>
      <c r="E46" s="26" t="s">
        <v>36</v>
      </c>
      <c r="G46" s="41">
        <f>IF(R38&gt;0,(1-(G38/R38))*-1,0)</f>
        <v>0</v>
      </c>
      <c r="H46" s="41">
        <f t="shared" ref="H46:L46" si="0">IF(S38&gt;0,(1-(H38/S38))*-1,0)</f>
        <v>0</v>
      </c>
      <c r="I46" s="41">
        <f t="shared" si="0"/>
        <v>0</v>
      </c>
      <c r="J46" s="41">
        <f t="shared" si="0"/>
        <v>0</v>
      </c>
      <c r="K46" s="41">
        <f t="shared" si="0"/>
        <v>0</v>
      </c>
      <c r="L46" s="41">
        <f t="shared" si="0"/>
        <v>0</v>
      </c>
      <c r="M46" s="140"/>
      <c r="N46" s="140"/>
      <c r="O46" s="140"/>
      <c r="P46" s="140"/>
      <c r="Q46" s="20"/>
      <c r="R46" s="20"/>
      <c r="S46" s="20"/>
      <c r="T46" s="20"/>
      <c r="U46" s="20"/>
      <c r="V46" s="20"/>
      <c r="W46" s="20"/>
      <c r="X46" s="20"/>
    </row>
    <row r="47" spans="1:27" x14ac:dyDescent="0.25">
      <c r="B47" s="174" t="s">
        <v>30</v>
      </c>
      <c r="C47" s="174"/>
      <c r="D47" s="174"/>
      <c r="E47" s="26" t="s">
        <v>36</v>
      </c>
      <c r="F47" s="21"/>
      <c r="G47" s="71">
        <f t="shared" ref="G47:L47" si="1">G38-R38</f>
        <v>0</v>
      </c>
      <c r="H47" s="71">
        <f t="shared" si="1"/>
        <v>0</v>
      </c>
      <c r="I47" s="71">
        <f t="shared" si="1"/>
        <v>0</v>
      </c>
      <c r="J47" s="71">
        <f t="shared" si="1"/>
        <v>0</v>
      </c>
      <c r="K47" s="71">
        <f t="shared" si="1"/>
        <v>0</v>
      </c>
      <c r="L47" s="71">
        <f t="shared" si="1"/>
        <v>0</v>
      </c>
      <c r="M47" s="141"/>
      <c r="N47" s="141"/>
      <c r="O47" s="141"/>
      <c r="P47" s="141"/>
      <c r="Q47" s="22"/>
      <c r="R47" s="22"/>
      <c r="S47" s="22"/>
      <c r="T47" s="22"/>
      <c r="U47" s="22"/>
      <c r="V47" s="22"/>
      <c r="W47" s="22"/>
      <c r="X47" s="22"/>
      <c r="Y47" s="28"/>
      <c r="Z47" s="28"/>
      <c r="AA47" s="28"/>
    </row>
    <row r="48" spans="1:27" x14ac:dyDescent="0.25">
      <c r="B48" s="118"/>
      <c r="C48" s="118"/>
      <c r="D48" s="118"/>
      <c r="E48" s="27"/>
      <c r="F48" s="38"/>
      <c r="G48" s="39"/>
      <c r="H48" s="25"/>
      <c r="I48" s="25"/>
      <c r="J48" s="25"/>
      <c r="K48" s="25"/>
      <c r="L48" s="25"/>
      <c r="M48" s="25"/>
      <c r="N48" s="25"/>
      <c r="O48" s="25"/>
      <c r="P48" s="25"/>
      <c r="Q48" s="22"/>
      <c r="R48" s="22"/>
      <c r="S48" s="22"/>
      <c r="T48" s="22"/>
      <c r="U48" s="22"/>
      <c r="V48" s="22"/>
      <c r="W48" s="22"/>
      <c r="X48" s="22"/>
      <c r="Y48" s="28"/>
      <c r="Z48" s="28"/>
      <c r="AA48" s="28"/>
    </row>
    <row r="49" spans="1:38" x14ac:dyDescent="0.25">
      <c r="C49" s="12"/>
    </row>
    <row r="50" spans="1:38" ht="21" x14ac:dyDescent="0.35">
      <c r="B50" s="13" t="s">
        <v>57</v>
      </c>
      <c r="C50" s="9"/>
      <c r="D50" s="9"/>
      <c r="E50" s="9"/>
    </row>
    <row r="51" spans="1:38" x14ac:dyDescent="0.25">
      <c r="C51" s="12"/>
    </row>
    <row r="52" spans="1:38" ht="18.75" x14ac:dyDescent="0.3">
      <c r="B52" s="23" t="s">
        <v>58</v>
      </c>
      <c r="C52" s="23"/>
      <c r="G52" s="14">
        <v>2021</v>
      </c>
      <c r="H52" s="14">
        <v>2021</v>
      </c>
      <c r="I52" s="14">
        <v>2021</v>
      </c>
      <c r="J52" s="14">
        <v>2021</v>
      </c>
      <c r="K52" s="14">
        <v>2021</v>
      </c>
      <c r="L52" s="14">
        <v>2021</v>
      </c>
      <c r="M52" s="134"/>
      <c r="N52" s="134"/>
      <c r="O52" s="134"/>
      <c r="P52" s="134"/>
      <c r="R52" s="14">
        <v>2019</v>
      </c>
      <c r="S52" s="14">
        <v>2019</v>
      </c>
      <c r="T52" s="14">
        <v>2019</v>
      </c>
      <c r="U52" s="14">
        <v>2019</v>
      </c>
      <c r="V52" s="14">
        <v>2019</v>
      </c>
      <c r="W52" s="14">
        <v>2019</v>
      </c>
      <c r="X52" s="134"/>
      <c r="Y52" s="134"/>
      <c r="Z52" s="134"/>
      <c r="AA52" s="134"/>
    </row>
    <row r="53" spans="1:38" x14ac:dyDescent="0.25">
      <c r="G53" s="15" t="s">
        <v>16</v>
      </c>
      <c r="H53" s="15" t="s">
        <v>16</v>
      </c>
      <c r="I53" s="15" t="s">
        <v>16</v>
      </c>
      <c r="J53" s="15" t="s">
        <v>16</v>
      </c>
      <c r="K53" s="15" t="s">
        <v>16</v>
      </c>
      <c r="L53" s="15" t="s">
        <v>16</v>
      </c>
      <c r="M53" s="134"/>
      <c r="N53" s="134"/>
      <c r="O53" s="134"/>
      <c r="P53" s="134"/>
      <c r="R53" s="15" t="s">
        <v>16</v>
      </c>
      <c r="S53" s="15" t="s">
        <v>16</v>
      </c>
      <c r="T53" s="15" t="s">
        <v>16</v>
      </c>
      <c r="U53" s="15" t="s">
        <v>16</v>
      </c>
      <c r="V53" s="15" t="s">
        <v>16</v>
      </c>
      <c r="W53" s="15" t="s">
        <v>16</v>
      </c>
      <c r="X53" s="134"/>
      <c r="Y53" s="134"/>
      <c r="Z53" s="134"/>
      <c r="AA53" s="134"/>
    </row>
    <row r="54" spans="1:38" x14ac:dyDescent="0.25">
      <c r="G54" s="16" t="s">
        <v>20</v>
      </c>
      <c r="H54" s="16" t="s">
        <v>21</v>
      </c>
      <c r="I54" s="16" t="s">
        <v>22</v>
      </c>
      <c r="J54" s="16" t="s">
        <v>23</v>
      </c>
      <c r="K54" s="16" t="s">
        <v>24</v>
      </c>
      <c r="L54" s="16" t="s">
        <v>25</v>
      </c>
      <c r="M54" s="36"/>
      <c r="N54" s="37"/>
      <c r="O54" s="37"/>
      <c r="P54" s="37"/>
      <c r="R54" s="16" t="s">
        <v>20</v>
      </c>
      <c r="S54" s="16" t="s">
        <v>21</v>
      </c>
      <c r="T54" s="16" t="s">
        <v>22</v>
      </c>
      <c r="U54" s="16" t="s">
        <v>23</v>
      </c>
      <c r="V54" s="16" t="s">
        <v>24</v>
      </c>
      <c r="W54" s="16" t="s">
        <v>25</v>
      </c>
      <c r="X54" s="36"/>
      <c r="Y54" s="37"/>
      <c r="Z54" s="37"/>
      <c r="AA54" s="37"/>
    </row>
    <row r="55" spans="1:38" x14ac:dyDescent="0.25">
      <c r="B55" s="10"/>
      <c r="G55" s="17" t="s">
        <v>4</v>
      </c>
      <c r="H55" s="17" t="s">
        <v>4</v>
      </c>
      <c r="I55" s="17" t="s">
        <v>4</v>
      </c>
      <c r="J55" s="17" t="s">
        <v>4</v>
      </c>
      <c r="K55" s="17" t="s">
        <v>4</v>
      </c>
      <c r="L55" s="17" t="s">
        <v>4</v>
      </c>
      <c r="M55" s="135"/>
      <c r="N55" s="135"/>
      <c r="O55" s="135"/>
      <c r="P55" s="135"/>
      <c r="R55" s="17" t="s">
        <v>4</v>
      </c>
      <c r="S55" s="17" t="s">
        <v>4</v>
      </c>
      <c r="T55" s="17" t="s">
        <v>4</v>
      </c>
      <c r="U55" s="17" t="s">
        <v>4</v>
      </c>
      <c r="V55" s="17" t="s">
        <v>4</v>
      </c>
      <c r="W55" s="17" t="s">
        <v>4</v>
      </c>
      <c r="X55" s="135"/>
      <c r="Y55" s="135"/>
      <c r="Z55" s="135"/>
      <c r="AA55" s="135"/>
    </row>
    <row r="56" spans="1:38" ht="32.25" customHeight="1" x14ac:dyDescent="0.25">
      <c r="A56" s="43" t="s">
        <v>59</v>
      </c>
      <c r="B56" s="166" t="s">
        <v>77</v>
      </c>
      <c r="C56" s="166"/>
      <c r="D56" s="166"/>
      <c r="E56" s="166"/>
      <c r="G56" s="18" t="s">
        <v>11</v>
      </c>
      <c r="H56" s="18" t="s">
        <v>11</v>
      </c>
      <c r="I56" s="18" t="s">
        <v>11</v>
      </c>
      <c r="J56" s="18" t="s">
        <v>11</v>
      </c>
      <c r="K56" s="18" t="s">
        <v>11</v>
      </c>
      <c r="L56" s="18" t="s">
        <v>11</v>
      </c>
      <c r="M56" s="136"/>
      <c r="N56" s="136"/>
      <c r="O56" s="136"/>
      <c r="P56" s="136"/>
      <c r="R56" s="18" t="s">
        <v>14</v>
      </c>
      <c r="S56" s="18" t="s">
        <v>14</v>
      </c>
      <c r="T56" s="18" t="s">
        <v>14</v>
      </c>
      <c r="U56" s="18" t="s">
        <v>14</v>
      </c>
      <c r="V56" s="18" t="s">
        <v>14</v>
      </c>
      <c r="W56" s="18" t="s">
        <v>14</v>
      </c>
      <c r="X56" s="136"/>
      <c r="Y56" s="136"/>
      <c r="Z56" s="136"/>
      <c r="AA56" s="136"/>
      <c r="AK56" s="24"/>
      <c r="AL56" s="24"/>
    </row>
    <row r="57" spans="1:38" x14ac:dyDescent="0.25">
      <c r="A57" s="42" t="s">
        <v>37</v>
      </c>
      <c r="B57" s="190" t="s">
        <v>15</v>
      </c>
      <c r="C57" s="190"/>
      <c r="D57" s="190"/>
      <c r="E57" s="190"/>
      <c r="G57" s="133">
        <v>44378</v>
      </c>
      <c r="H57" s="31">
        <v>44409</v>
      </c>
      <c r="I57" s="32">
        <v>44440</v>
      </c>
      <c r="J57" s="33">
        <v>44470</v>
      </c>
      <c r="K57" s="34">
        <v>44501</v>
      </c>
      <c r="L57" s="35">
        <v>44531</v>
      </c>
      <c r="M57" s="137"/>
      <c r="N57" s="137"/>
      <c r="O57" s="137"/>
      <c r="P57" s="137"/>
      <c r="R57" s="133">
        <v>43647</v>
      </c>
      <c r="S57" s="31">
        <v>43678</v>
      </c>
      <c r="T57" s="32">
        <v>43709</v>
      </c>
      <c r="U57" s="33">
        <v>43739</v>
      </c>
      <c r="V57" s="34">
        <v>43770</v>
      </c>
      <c r="W57" s="35">
        <v>43800</v>
      </c>
      <c r="X57" s="137"/>
      <c r="Y57" s="137"/>
      <c r="Z57" s="137"/>
      <c r="AA57" s="137"/>
    </row>
    <row r="58" spans="1:38" x14ac:dyDescent="0.25">
      <c r="A58" s="42"/>
      <c r="B58" s="189" t="s">
        <v>100</v>
      </c>
      <c r="C58" s="189"/>
      <c r="D58" s="189"/>
      <c r="E58" s="189"/>
      <c r="F58" s="7" t="s">
        <v>17</v>
      </c>
      <c r="G58" s="65">
        <v>0</v>
      </c>
      <c r="H58" s="66">
        <v>0</v>
      </c>
      <c r="I58" s="67">
        <v>0</v>
      </c>
      <c r="J58" s="68">
        <v>0</v>
      </c>
      <c r="K58" s="69">
        <v>0</v>
      </c>
      <c r="L58" s="70">
        <v>0</v>
      </c>
      <c r="M58" s="138"/>
      <c r="N58" s="138"/>
      <c r="O58" s="138"/>
      <c r="P58" s="138"/>
      <c r="Q58" s="7" t="s">
        <v>17</v>
      </c>
      <c r="R58" s="65">
        <v>0</v>
      </c>
      <c r="S58" s="66">
        <v>0</v>
      </c>
      <c r="T58" s="67">
        <v>0</v>
      </c>
      <c r="U58" s="68">
        <v>0</v>
      </c>
      <c r="V58" s="69">
        <v>0</v>
      </c>
      <c r="W58" s="70">
        <v>0</v>
      </c>
      <c r="X58" s="138"/>
      <c r="Y58" s="138"/>
      <c r="Z58" s="138"/>
      <c r="AA58" s="138"/>
    </row>
    <row r="59" spans="1:38" x14ac:dyDescent="0.25">
      <c r="A59" s="42"/>
      <c r="B59" s="189" t="s">
        <v>101</v>
      </c>
      <c r="C59" s="189"/>
      <c r="D59" s="189"/>
      <c r="E59" s="189"/>
      <c r="F59" s="7" t="s">
        <v>17</v>
      </c>
      <c r="G59" s="65">
        <v>0</v>
      </c>
      <c r="H59" s="66">
        <v>0</v>
      </c>
      <c r="I59" s="67">
        <v>0</v>
      </c>
      <c r="J59" s="68">
        <v>0</v>
      </c>
      <c r="K59" s="69">
        <v>0</v>
      </c>
      <c r="L59" s="70">
        <v>0</v>
      </c>
      <c r="M59" s="138"/>
      <c r="N59" s="138"/>
      <c r="O59" s="138"/>
      <c r="P59" s="138"/>
      <c r="Q59" s="7" t="s">
        <v>17</v>
      </c>
      <c r="R59" s="65">
        <v>0</v>
      </c>
      <c r="S59" s="66">
        <v>0</v>
      </c>
      <c r="T59" s="67">
        <v>0</v>
      </c>
      <c r="U59" s="68">
        <v>0</v>
      </c>
      <c r="V59" s="69">
        <v>0</v>
      </c>
      <c r="W59" s="70">
        <v>0</v>
      </c>
      <c r="X59" s="138"/>
      <c r="Y59" s="138"/>
      <c r="Z59" s="138"/>
      <c r="AA59" s="138"/>
    </row>
    <row r="60" spans="1:38" x14ac:dyDescent="0.25">
      <c r="A60" s="42"/>
      <c r="B60" s="189" t="s">
        <v>70</v>
      </c>
      <c r="C60" s="189"/>
      <c r="D60" s="189"/>
      <c r="E60" s="189"/>
      <c r="F60" s="7" t="s">
        <v>17</v>
      </c>
      <c r="G60" s="65">
        <v>0</v>
      </c>
      <c r="H60" s="66">
        <v>0</v>
      </c>
      <c r="I60" s="67">
        <v>0</v>
      </c>
      <c r="J60" s="68">
        <v>0</v>
      </c>
      <c r="K60" s="69">
        <v>0</v>
      </c>
      <c r="L60" s="70">
        <v>0</v>
      </c>
      <c r="M60" s="138"/>
      <c r="N60" s="138"/>
      <c r="O60" s="138"/>
      <c r="P60" s="138"/>
      <c r="Q60" s="7" t="s">
        <v>17</v>
      </c>
      <c r="R60" s="65">
        <v>0</v>
      </c>
      <c r="S60" s="66">
        <v>0</v>
      </c>
      <c r="T60" s="67">
        <v>0</v>
      </c>
      <c r="U60" s="68">
        <v>0</v>
      </c>
      <c r="V60" s="69">
        <v>0</v>
      </c>
      <c r="W60" s="70">
        <v>0</v>
      </c>
      <c r="X60" s="138"/>
      <c r="Y60" s="138"/>
      <c r="Z60" s="138"/>
      <c r="AA60" s="138"/>
    </row>
    <row r="61" spans="1:38" x14ac:dyDescent="0.25">
      <c r="A61" s="42"/>
      <c r="B61" s="189" t="s">
        <v>102</v>
      </c>
      <c r="C61" s="189"/>
      <c r="D61" s="189"/>
      <c r="E61" s="189"/>
      <c r="F61" s="7" t="s">
        <v>17</v>
      </c>
      <c r="G61" s="65">
        <v>0</v>
      </c>
      <c r="H61" s="66">
        <v>0</v>
      </c>
      <c r="I61" s="67">
        <v>0</v>
      </c>
      <c r="J61" s="68">
        <v>0</v>
      </c>
      <c r="K61" s="69">
        <v>0</v>
      </c>
      <c r="L61" s="70">
        <v>0</v>
      </c>
      <c r="M61" s="138"/>
      <c r="N61" s="138"/>
      <c r="O61" s="138"/>
      <c r="P61" s="138"/>
      <c r="Q61" s="7" t="s">
        <v>17</v>
      </c>
      <c r="R61" s="65">
        <v>0</v>
      </c>
      <c r="S61" s="66">
        <v>0</v>
      </c>
      <c r="T61" s="67">
        <v>0</v>
      </c>
      <c r="U61" s="68">
        <v>0</v>
      </c>
      <c r="V61" s="69">
        <v>0</v>
      </c>
      <c r="W61" s="70">
        <v>0</v>
      </c>
      <c r="X61" s="138"/>
      <c r="Y61" s="138"/>
      <c r="Z61" s="138"/>
      <c r="AA61" s="138"/>
    </row>
    <row r="62" spans="1:38" ht="47.25" customHeight="1" x14ac:dyDescent="0.25">
      <c r="A62" s="42"/>
      <c r="B62" s="188" t="s">
        <v>108</v>
      </c>
      <c r="C62" s="188"/>
      <c r="D62" s="188"/>
      <c r="E62" s="188"/>
      <c r="F62" s="7" t="s">
        <v>17</v>
      </c>
      <c r="G62" s="65">
        <v>0</v>
      </c>
      <c r="H62" s="66">
        <v>0</v>
      </c>
      <c r="I62" s="67">
        <v>0</v>
      </c>
      <c r="J62" s="68">
        <v>0</v>
      </c>
      <c r="K62" s="69">
        <v>0</v>
      </c>
      <c r="L62" s="70">
        <v>0</v>
      </c>
      <c r="M62" s="138"/>
      <c r="N62" s="138"/>
      <c r="O62" s="138"/>
      <c r="P62" s="138"/>
      <c r="Q62" s="7" t="s">
        <v>17</v>
      </c>
      <c r="R62" s="65">
        <v>0</v>
      </c>
      <c r="S62" s="66">
        <v>0</v>
      </c>
      <c r="T62" s="67">
        <v>0</v>
      </c>
      <c r="U62" s="68">
        <v>0</v>
      </c>
      <c r="V62" s="69">
        <v>0</v>
      </c>
      <c r="W62" s="70">
        <v>0</v>
      </c>
      <c r="X62" s="138"/>
      <c r="Y62" s="138"/>
      <c r="Z62" s="138"/>
      <c r="AA62" s="138"/>
    </row>
    <row r="63" spans="1:38" ht="32.25" customHeight="1" x14ac:dyDescent="0.25">
      <c r="A63" s="42"/>
      <c r="B63" s="188" t="s">
        <v>134</v>
      </c>
      <c r="C63" s="188"/>
      <c r="D63" s="188"/>
      <c r="E63" s="188"/>
      <c r="F63" s="7"/>
      <c r="G63" s="65">
        <v>0</v>
      </c>
      <c r="H63" s="66">
        <v>0</v>
      </c>
      <c r="I63" s="67">
        <v>0</v>
      </c>
      <c r="J63" s="68">
        <v>0</v>
      </c>
      <c r="K63" s="69">
        <v>0</v>
      </c>
      <c r="L63" s="70">
        <v>0</v>
      </c>
      <c r="M63" s="142"/>
      <c r="N63" s="142"/>
      <c r="O63" s="142"/>
      <c r="P63" s="142"/>
      <c r="Q63" s="7"/>
      <c r="R63" s="65">
        <v>0</v>
      </c>
      <c r="S63" s="66">
        <v>0</v>
      </c>
      <c r="T63" s="67">
        <v>0</v>
      </c>
      <c r="U63" s="68">
        <v>0</v>
      </c>
      <c r="V63" s="69">
        <v>0</v>
      </c>
      <c r="W63" s="70">
        <v>0</v>
      </c>
      <c r="X63" s="142"/>
      <c r="Y63" s="142"/>
      <c r="Z63" s="142"/>
      <c r="AA63" s="142"/>
    </row>
    <row r="64" spans="1:38" ht="31.5" customHeight="1" x14ac:dyDescent="0.25">
      <c r="A64" s="40"/>
      <c r="B64" s="184" t="s">
        <v>76</v>
      </c>
      <c r="C64" s="185"/>
      <c r="D64" s="185"/>
      <c r="E64" s="186"/>
      <c r="F64" s="7"/>
      <c r="G64" s="119">
        <f>G58+G59+G60+G61+G62+G63</f>
        <v>0</v>
      </c>
      <c r="H64" s="119">
        <f t="shared" ref="H64:L64" si="2">H58+H59+H60+H61+H62+H63</f>
        <v>0</v>
      </c>
      <c r="I64" s="119">
        <f t="shared" si="2"/>
        <v>0</v>
      </c>
      <c r="J64" s="119">
        <f t="shared" si="2"/>
        <v>0</v>
      </c>
      <c r="K64" s="119">
        <f t="shared" si="2"/>
        <v>0</v>
      </c>
      <c r="L64" s="119">
        <f t="shared" si="2"/>
        <v>0</v>
      </c>
      <c r="M64" s="142"/>
      <c r="N64" s="142"/>
      <c r="O64" s="142"/>
      <c r="P64" s="142"/>
      <c r="Q64" s="7"/>
      <c r="R64" s="119">
        <f t="shared" ref="R64" si="3">R58+R59+R60+R61+R62+R63</f>
        <v>0</v>
      </c>
      <c r="S64" s="119">
        <f t="shared" ref="S64" si="4">S58+S59+S60+S61+S62+S63</f>
        <v>0</v>
      </c>
      <c r="T64" s="119">
        <f t="shared" ref="T64" si="5">T58+T59+T60+T61+T62+T63</f>
        <v>0</v>
      </c>
      <c r="U64" s="119">
        <f t="shared" ref="U64" si="6">U58+U59+U60+U61+U62+U63</f>
        <v>0</v>
      </c>
      <c r="V64" s="119">
        <f t="shared" ref="V64" si="7">V58+V59+V60+V61+V62+V63</f>
        <v>0</v>
      </c>
      <c r="W64" s="119">
        <f t="shared" ref="W64" si="8">W58+W59+W60+W61+W62+W63</f>
        <v>0</v>
      </c>
      <c r="X64" s="142"/>
      <c r="Y64" s="142"/>
      <c r="Z64" s="142"/>
      <c r="AA64" s="142"/>
    </row>
    <row r="65" spans="1:27" ht="30" customHeight="1" x14ac:dyDescent="0.25">
      <c r="A65" s="40"/>
      <c r="B65" s="187" t="s">
        <v>87</v>
      </c>
      <c r="C65" s="172"/>
      <c r="D65" s="172"/>
      <c r="E65" s="172"/>
      <c r="F65" s="7" t="s">
        <v>17</v>
      </c>
      <c r="G65" s="65">
        <v>0</v>
      </c>
      <c r="H65" s="66">
        <v>0</v>
      </c>
      <c r="I65" s="67">
        <v>0</v>
      </c>
      <c r="J65" s="68">
        <v>0</v>
      </c>
      <c r="K65" s="69">
        <v>0</v>
      </c>
      <c r="L65" s="70">
        <v>0</v>
      </c>
      <c r="M65" s="138"/>
      <c r="N65" s="138"/>
      <c r="O65" s="138"/>
      <c r="P65" s="138"/>
      <c r="Q65" s="7" t="s">
        <v>17</v>
      </c>
      <c r="R65" s="65">
        <v>0</v>
      </c>
      <c r="S65" s="66">
        <v>0</v>
      </c>
      <c r="T65" s="67">
        <v>0</v>
      </c>
      <c r="U65" s="68">
        <v>0</v>
      </c>
      <c r="V65" s="69">
        <v>0</v>
      </c>
      <c r="W65" s="70">
        <v>0</v>
      </c>
      <c r="X65" s="138"/>
      <c r="Y65" s="138"/>
      <c r="Z65" s="138"/>
      <c r="AA65" s="138"/>
    </row>
    <row r="66" spans="1:27" ht="31.5" customHeight="1" x14ac:dyDescent="0.25">
      <c r="A66" s="40"/>
      <c r="B66" s="195" t="s">
        <v>86</v>
      </c>
      <c r="C66" s="196"/>
      <c r="D66" s="196"/>
      <c r="E66" s="197"/>
      <c r="F66" s="7"/>
      <c r="G66" s="119">
        <f>G64+G65</f>
        <v>0</v>
      </c>
      <c r="H66" s="119">
        <f t="shared" ref="H66:L66" si="9">H64+H65</f>
        <v>0</v>
      </c>
      <c r="I66" s="119">
        <f t="shared" si="9"/>
        <v>0</v>
      </c>
      <c r="J66" s="119">
        <f t="shared" si="9"/>
        <v>0</v>
      </c>
      <c r="K66" s="119">
        <f t="shared" si="9"/>
        <v>0</v>
      </c>
      <c r="L66" s="119">
        <f t="shared" si="9"/>
        <v>0</v>
      </c>
      <c r="M66" s="142"/>
      <c r="N66" s="142"/>
      <c r="O66" s="142"/>
      <c r="P66" s="142"/>
      <c r="Q66" s="7"/>
      <c r="R66" s="119">
        <f t="shared" ref="R66" si="10">R64+R65</f>
        <v>0</v>
      </c>
      <c r="S66" s="119">
        <f t="shared" ref="S66" si="11">S64+S65</f>
        <v>0</v>
      </c>
      <c r="T66" s="119">
        <f t="shared" ref="T66" si="12">T64+T65</f>
        <v>0</v>
      </c>
      <c r="U66" s="119">
        <f t="shared" ref="U66" si="13">U64+U65</f>
        <v>0</v>
      </c>
      <c r="V66" s="119">
        <f t="shared" ref="V66" si="14">V64+V65</f>
        <v>0</v>
      </c>
      <c r="W66" s="119">
        <f t="shared" ref="W66" si="15">W64+W65</f>
        <v>0</v>
      </c>
      <c r="X66" s="142"/>
      <c r="Y66" s="142"/>
      <c r="Z66" s="142"/>
      <c r="AA66" s="142"/>
    </row>
    <row r="67" spans="1:27" ht="15.75" customHeight="1" x14ac:dyDescent="0.25">
      <c r="A67" s="40"/>
      <c r="B67" s="174" t="s">
        <v>60</v>
      </c>
      <c r="C67" s="174"/>
      <c r="D67" s="174"/>
      <c r="E67" s="174"/>
      <c r="F67" s="7"/>
      <c r="G67" s="120">
        <f t="shared" ref="G67:L67" si="16">G38+G41+G42+G43+G44-G66</f>
        <v>0</v>
      </c>
      <c r="H67" s="120">
        <f t="shared" si="16"/>
        <v>0</v>
      </c>
      <c r="I67" s="120">
        <f t="shared" si="16"/>
        <v>0</v>
      </c>
      <c r="J67" s="120">
        <f t="shared" si="16"/>
        <v>0</v>
      </c>
      <c r="K67" s="120">
        <f t="shared" si="16"/>
        <v>0</v>
      </c>
      <c r="L67" s="120">
        <f t="shared" si="16"/>
        <v>0</v>
      </c>
      <c r="M67" s="143"/>
      <c r="N67" s="143"/>
      <c r="O67" s="143"/>
      <c r="P67" s="143"/>
      <c r="Q67" s="7"/>
      <c r="R67" s="120">
        <f t="shared" ref="R67:W67" si="17">R38+R41+R42+R43+R44-R66</f>
        <v>0</v>
      </c>
      <c r="S67" s="120">
        <f t="shared" si="17"/>
        <v>0</v>
      </c>
      <c r="T67" s="120">
        <f t="shared" si="17"/>
        <v>0</v>
      </c>
      <c r="U67" s="120">
        <f t="shared" si="17"/>
        <v>0</v>
      </c>
      <c r="V67" s="120">
        <f t="shared" si="17"/>
        <v>0</v>
      </c>
      <c r="W67" s="120">
        <f t="shared" si="17"/>
        <v>0</v>
      </c>
      <c r="X67" s="143"/>
      <c r="Y67" s="143"/>
      <c r="Z67" s="143"/>
      <c r="AA67" s="143"/>
    </row>
    <row r="68" spans="1:27" ht="15.75" customHeight="1" x14ac:dyDescent="0.25">
      <c r="A68" s="40"/>
      <c r="B68" s="101"/>
      <c r="C68" s="118"/>
      <c r="D68" s="118"/>
      <c r="E68" s="118"/>
      <c r="F68" s="99"/>
      <c r="G68" s="121"/>
      <c r="H68" s="121"/>
      <c r="I68" s="121"/>
      <c r="J68" s="121"/>
      <c r="K68" s="121"/>
      <c r="L68" s="121"/>
      <c r="M68" s="121"/>
      <c r="N68" s="121"/>
      <c r="O68" s="121"/>
      <c r="P68" s="121"/>
      <c r="Q68" s="100"/>
      <c r="R68" s="121"/>
      <c r="S68" s="121"/>
      <c r="T68" s="121"/>
      <c r="U68" s="121"/>
      <c r="V68" s="121"/>
      <c r="W68" s="121"/>
      <c r="X68" s="121"/>
      <c r="Y68" s="121"/>
      <c r="Z68" s="121"/>
      <c r="AA68" s="121"/>
    </row>
    <row r="69" spans="1:27" ht="15.75" customHeight="1" x14ac:dyDescent="0.25">
      <c r="A69" s="40"/>
      <c r="B69" s="192" t="s">
        <v>61</v>
      </c>
      <c r="C69" s="192"/>
      <c r="D69" s="192"/>
      <c r="E69" s="192"/>
      <c r="F69" s="99"/>
      <c r="G69" s="121"/>
      <c r="H69" s="121"/>
      <c r="I69" s="121"/>
      <c r="J69" s="121"/>
      <c r="K69" s="121"/>
      <c r="L69" s="121"/>
      <c r="M69" s="121"/>
      <c r="N69" s="121"/>
      <c r="O69" s="121"/>
      <c r="P69" s="121"/>
      <c r="Q69" s="100"/>
      <c r="R69" s="121"/>
      <c r="S69" s="121"/>
      <c r="T69" s="121"/>
      <c r="U69" s="121"/>
      <c r="V69" s="121"/>
      <c r="W69" s="121"/>
      <c r="X69" s="121"/>
      <c r="Y69" s="121"/>
      <c r="Z69" s="121"/>
      <c r="AA69" s="121"/>
    </row>
    <row r="70" spans="1:27" ht="15.75" customHeight="1" x14ac:dyDescent="0.25">
      <c r="A70" s="40"/>
      <c r="B70" s="166" t="s">
        <v>77</v>
      </c>
      <c r="C70" s="166"/>
      <c r="D70" s="166"/>
      <c r="E70" s="166"/>
      <c r="F70" s="99"/>
      <c r="G70" s="121"/>
      <c r="H70" s="121"/>
      <c r="I70" s="121"/>
      <c r="J70" s="121"/>
      <c r="K70" s="121"/>
      <c r="L70" s="121"/>
      <c r="M70" s="121"/>
      <c r="N70" s="121"/>
      <c r="O70" s="121"/>
      <c r="P70" s="121"/>
      <c r="Q70" s="100"/>
      <c r="R70" s="121"/>
      <c r="S70" s="121"/>
      <c r="T70" s="121"/>
      <c r="U70" s="121"/>
      <c r="V70" s="121"/>
      <c r="W70" s="121"/>
      <c r="X70" s="121"/>
      <c r="Y70" s="121"/>
      <c r="Z70" s="121"/>
      <c r="AA70" s="121"/>
    </row>
    <row r="71" spans="1:27" ht="16.5" customHeight="1" x14ac:dyDescent="0.25">
      <c r="A71" s="40" t="s">
        <v>6</v>
      </c>
      <c r="B71" s="172" t="s">
        <v>72</v>
      </c>
      <c r="C71" s="172"/>
      <c r="D71" s="172"/>
      <c r="E71" s="172"/>
      <c r="F71" s="7" t="s">
        <v>17</v>
      </c>
      <c r="G71" s="65">
        <v>0</v>
      </c>
      <c r="H71" s="66">
        <v>0</v>
      </c>
      <c r="I71" s="67">
        <v>0</v>
      </c>
      <c r="J71" s="68">
        <v>0</v>
      </c>
      <c r="K71" s="69">
        <v>0</v>
      </c>
      <c r="L71" s="70">
        <v>0</v>
      </c>
      <c r="M71" s="138"/>
      <c r="N71" s="138"/>
      <c r="O71" s="138"/>
      <c r="P71" s="138"/>
      <c r="Q71" s="7" t="s">
        <v>17</v>
      </c>
      <c r="R71" s="65">
        <v>0</v>
      </c>
      <c r="S71" s="66">
        <v>0</v>
      </c>
      <c r="T71" s="67">
        <v>0</v>
      </c>
      <c r="U71" s="68">
        <v>0</v>
      </c>
      <c r="V71" s="69">
        <v>0</v>
      </c>
      <c r="W71" s="70">
        <v>0</v>
      </c>
      <c r="X71" s="138"/>
      <c r="Y71" s="138"/>
      <c r="Z71" s="138"/>
      <c r="AA71" s="138"/>
    </row>
    <row r="72" spans="1:27" ht="33" customHeight="1" x14ac:dyDescent="0.25">
      <c r="A72" s="40" t="s">
        <v>7</v>
      </c>
      <c r="B72" s="172" t="s">
        <v>73</v>
      </c>
      <c r="C72" s="172"/>
      <c r="D72" s="172"/>
      <c r="E72" s="172"/>
      <c r="F72" s="7" t="s">
        <v>17</v>
      </c>
      <c r="G72" s="65">
        <v>0</v>
      </c>
      <c r="H72" s="66">
        <v>0</v>
      </c>
      <c r="I72" s="67">
        <v>0</v>
      </c>
      <c r="J72" s="68">
        <v>0</v>
      </c>
      <c r="K72" s="69">
        <v>0</v>
      </c>
      <c r="L72" s="70">
        <v>0</v>
      </c>
      <c r="M72" s="138"/>
      <c r="N72" s="138"/>
      <c r="O72" s="138"/>
      <c r="P72" s="138"/>
      <c r="Q72" s="7" t="s">
        <v>17</v>
      </c>
      <c r="R72" s="65">
        <v>0</v>
      </c>
      <c r="S72" s="66">
        <v>0</v>
      </c>
      <c r="T72" s="67">
        <v>0</v>
      </c>
      <c r="U72" s="68">
        <v>0</v>
      </c>
      <c r="V72" s="69">
        <v>0</v>
      </c>
      <c r="W72" s="70">
        <v>0</v>
      </c>
      <c r="X72" s="138"/>
      <c r="Y72" s="138"/>
      <c r="Z72" s="138"/>
      <c r="AA72" s="138"/>
    </row>
    <row r="73" spans="1:27" ht="16.5" customHeight="1" x14ac:dyDescent="0.25">
      <c r="A73" s="40" t="s">
        <v>8</v>
      </c>
      <c r="B73" s="172" t="s">
        <v>71</v>
      </c>
      <c r="C73" s="172"/>
      <c r="D73" s="172"/>
      <c r="E73" s="172"/>
      <c r="F73" s="7" t="s">
        <v>17</v>
      </c>
      <c r="G73" s="65">
        <v>0</v>
      </c>
      <c r="H73" s="66">
        <v>0</v>
      </c>
      <c r="I73" s="67">
        <v>0</v>
      </c>
      <c r="J73" s="68">
        <v>0</v>
      </c>
      <c r="K73" s="69">
        <v>0</v>
      </c>
      <c r="L73" s="70">
        <v>0</v>
      </c>
      <c r="M73" s="138"/>
      <c r="N73" s="138"/>
      <c r="O73" s="138"/>
      <c r="P73" s="138"/>
      <c r="Q73" s="7" t="s">
        <v>17</v>
      </c>
      <c r="R73" s="65">
        <v>0</v>
      </c>
      <c r="S73" s="66">
        <v>0</v>
      </c>
      <c r="T73" s="67">
        <v>0</v>
      </c>
      <c r="U73" s="68">
        <v>0</v>
      </c>
      <c r="V73" s="69">
        <v>0</v>
      </c>
      <c r="W73" s="70">
        <v>0</v>
      </c>
      <c r="X73" s="138"/>
      <c r="Y73" s="138"/>
      <c r="Z73" s="138"/>
      <c r="AA73" s="138"/>
    </row>
    <row r="74" spans="1:27" ht="15" customHeight="1" x14ac:dyDescent="0.25">
      <c r="A74" s="40" t="s">
        <v>9</v>
      </c>
      <c r="B74" s="172" t="s">
        <v>74</v>
      </c>
      <c r="C74" s="172"/>
      <c r="D74" s="172"/>
      <c r="E74" s="172"/>
      <c r="F74" s="7" t="s">
        <v>17</v>
      </c>
      <c r="G74" s="65">
        <v>0</v>
      </c>
      <c r="H74" s="66">
        <v>0</v>
      </c>
      <c r="I74" s="67">
        <v>0</v>
      </c>
      <c r="J74" s="68">
        <v>0</v>
      </c>
      <c r="K74" s="69">
        <v>0</v>
      </c>
      <c r="L74" s="70">
        <v>0</v>
      </c>
      <c r="M74" s="138"/>
      <c r="N74" s="138"/>
      <c r="O74" s="138"/>
      <c r="P74" s="138"/>
      <c r="Q74" s="7" t="s">
        <v>17</v>
      </c>
      <c r="R74" s="65">
        <v>0</v>
      </c>
      <c r="S74" s="66">
        <v>0</v>
      </c>
      <c r="T74" s="67">
        <v>0</v>
      </c>
      <c r="U74" s="68">
        <v>0</v>
      </c>
      <c r="V74" s="69">
        <v>0</v>
      </c>
      <c r="W74" s="70">
        <v>0</v>
      </c>
      <c r="X74" s="138"/>
      <c r="Y74" s="138"/>
      <c r="Z74" s="138"/>
      <c r="AA74" s="138"/>
    </row>
    <row r="75" spans="1:27" ht="15" customHeight="1" x14ac:dyDescent="0.25">
      <c r="A75" s="40"/>
      <c r="B75" s="172" t="s">
        <v>95</v>
      </c>
      <c r="C75" s="172"/>
      <c r="D75" s="172"/>
      <c r="E75" s="172"/>
      <c r="F75" s="7" t="s">
        <v>17</v>
      </c>
      <c r="G75" s="65">
        <v>0</v>
      </c>
      <c r="H75" s="66">
        <v>0</v>
      </c>
      <c r="I75" s="67">
        <v>0</v>
      </c>
      <c r="J75" s="68">
        <v>0</v>
      </c>
      <c r="K75" s="69">
        <v>0</v>
      </c>
      <c r="L75" s="70">
        <v>0</v>
      </c>
      <c r="M75" s="138"/>
      <c r="N75" s="138"/>
      <c r="O75" s="138"/>
      <c r="P75" s="138"/>
      <c r="Q75" s="7" t="s">
        <v>17</v>
      </c>
      <c r="R75" s="65">
        <v>0</v>
      </c>
      <c r="S75" s="66">
        <v>0</v>
      </c>
      <c r="T75" s="67">
        <v>0</v>
      </c>
      <c r="U75" s="68">
        <v>0</v>
      </c>
      <c r="V75" s="69">
        <v>0</v>
      </c>
      <c r="W75" s="70">
        <v>0</v>
      </c>
      <c r="X75" s="138"/>
      <c r="Y75" s="138"/>
      <c r="Z75" s="138"/>
      <c r="AA75" s="138"/>
    </row>
    <row r="76" spans="1:27" ht="17.25" customHeight="1" x14ac:dyDescent="0.25">
      <c r="B76" s="172" t="s">
        <v>94</v>
      </c>
      <c r="C76" s="172"/>
      <c r="D76" s="172"/>
      <c r="E76" s="172"/>
      <c r="F76" s="7" t="s">
        <v>17</v>
      </c>
      <c r="G76" s="65">
        <v>0</v>
      </c>
      <c r="H76" s="66">
        <v>0</v>
      </c>
      <c r="I76" s="67">
        <v>0</v>
      </c>
      <c r="J76" s="68">
        <v>0</v>
      </c>
      <c r="K76" s="69">
        <v>0</v>
      </c>
      <c r="L76" s="70">
        <v>0</v>
      </c>
      <c r="M76" s="138"/>
      <c r="N76" s="138"/>
      <c r="O76" s="138"/>
      <c r="P76" s="138"/>
      <c r="Q76" s="7" t="s">
        <v>17</v>
      </c>
      <c r="R76" s="65">
        <v>0</v>
      </c>
      <c r="S76" s="66">
        <v>0</v>
      </c>
      <c r="T76" s="67">
        <v>0</v>
      </c>
      <c r="U76" s="68">
        <v>0</v>
      </c>
      <c r="V76" s="69">
        <v>0</v>
      </c>
      <c r="W76" s="70">
        <v>0</v>
      </c>
      <c r="X76" s="138"/>
      <c r="Y76" s="138"/>
      <c r="Z76" s="138"/>
      <c r="AA76" s="138"/>
    </row>
    <row r="77" spans="1:27" ht="32.25" customHeight="1" x14ac:dyDescent="0.25">
      <c r="A77" s="40" t="s">
        <v>5</v>
      </c>
      <c r="B77" s="172" t="s">
        <v>75</v>
      </c>
      <c r="C77" s="172"/>
      <c r="D77" s="172"/>
      <c r="E77" s="172"/>
      <c r="F77" s="7" t="s">
        <v>17</v>
      </c>
      <c r="G77" s="65">
        <v>0</v>
      </c>
      <c r="H77" s="66">
        <v>0</v>
      </c>
      <c r="I77" s="67">
        <v>0</v>
      </c>
      <c r="J77" s="68">
        <v>0</v>
      </c>
      <c r="K77" s="69">
        <v>0</v>
      </c>
      <c r="L77" s="70">
        <v>0</v>
      </c>
      <c r="M77" s="138"/>
      <c r="N77" s="138"/>
      <c r="O77" s="138"/>
      <c r="P77" s="138"/>
      <c r="Q77" s="7" t="s">
        <v>17</v>
      </c>
      <c r="R77" s="65">
        <v>0</v>
      </c>
      <c r="S77" s="66">
        <v>0</v>
      </c>
      <c r="T77" s="67">
        <v>0</v>
      </c>
      <c r="U77" s="68">
        <v>0</v>
      </c>
      <c r="V77" s="69">
        <v>0</v>
      </c>
      <c r="W77" s="70">
        <v>0</v>
      </c>
      <c r="X77" s="138"/>
      <c r="Y77" s="138"/>
      <c r="Z77" s="138"/>
      <c r="AA77" s="138"/>
    </row>
    <row r="78" spans="1:27" x14ac:dyDescent="0.25">
      <c r="A78" s="40"/>
      <c r="B78" s="172"/>
      <c r="C78" s="172"/>
      <c r="D78" s="172"/>
      <c r="E78" s="172"/>
      <c r="G78" s="72"/>
      <c r="H78" s="72"/>
      <c r="I78" s="72"/>
      <c r="J78" s="72"/>
      <c r="K78" s="72"/>
      <c r="L78" s="72"/>
      <c r="M78" s="144"/>
      <c r="N78" s="144"/>
      <c r="O78" s="144"/>
      <c r="P78" s="144"/>
      <c r="X78" s="87"/>
      <c r="Y78" s="87"/>
      <c r="Z78" s="87"/>
      <c r="AA78" s="87"/>
    </row>
    <row r="79" spans="1:27" x14ac:dyDescent="0.25">
      <c r="B79" s="169" t="s">
        <v>62</v>
      </c>
      <c r="C79" s="170"/>
      <c r="D79" s="170"/>
      <c r="E79" s="171"/>
      <c r="G79" s="113">
        <f>G67+G71+G72+G73+G74+G75+G76+G77</f>
        <v>0</v>
      </c>
      <c r="H79" s="113">
        <f t="shared" ref="H79:L79" si="18">H67+H71+H72+H73+H74+H75+H76+H77</f>
        <v>0</v>
      </c>
      <c r="I79" s="113">
        <f t="shared" si="18"/>
        <v>0</v>
      </c>
      <c r="J79" s="113">
        <f t="shared" si="18"/>
        <v>0</v>
      </c>
      <c r="K79" s="113">
        <f t="shared" si="18"/>
        <v>0</v>
      </c>
      <c r="L79" s="113">
        <f t="shared" si="18"/>
        <v>0</v>
      </c>
      <c r="M79" s="143"/>
      <c r="N79" s="143"/>
      <c r="O79" s="143"/>
      <c r="P79" s="143"/>
      <c r="R79" s="73">
        <f>R67+R71+R72+R73+R74+R75+R76+R77</f>
        <v>0</v>
      </c>
      <c r="S79" s="73">
        <f t="shared" ref="S79:W79" si="19">S67+S71+S72+S73+S74+S75+S76+S77</f>
        <v>0</v>
      </c>
      <c r="T79" s="73">
        <f t="shared" si="19"/>
        <v>0</v>
      </c>
      <c r="U79" s="73">
        <f t="shared" si="19"/>
        <v>0</v>
      </c>
      <c r="V79" s="73">
        <f t="shared" si="19"/>
        <v>0</v>
      </c>
      <c r="W79" s="73">
        <f t="shared" si="19"/>
        <v>0</v>
      </c>
      <c r="X79" s="142"/>
      <c r="Y79" s="142"/>
      <c r="Z79" s="142"/>
      <c r="AA79" s="142"/>
    </row>
    <row r="80" spans="1:27" x14ac:dyDescent="0.25">
      <c r="C80" s="12"/>
    </row>
    <row r="81" spans="2:18" x14ac:dyDescent="0.25">
      <c r="C81" s="12"/>
    </row>
    <row r="82" spans="2:18" ht="21" x14ac:dyDescent="0.35">
      <c r="B82" s="13" t="s">
        <v>121</v>
      </c>
      <c r="C82" s="9"/>
      <c r="D82" s="9"/>
      <c r="E82" s="9"/>
      <c r="F82" s="9"/>
      <c r="G82" s="9"/>
      <c r="H82" s="9"/>
    </row>
    <row r="83" spans="2:18" x14ac:dyDescent="0.25">
      <c r="C83" s="12"/>
    </row>
    <row r="84" spans="2:18" ht="51" customHeight="1" x14ac:dyDescent="0.25">
      <c r="B84" s="173"/>
      <c r="C84" s="173"/>
      <c r="D84" s="173"/>
      <c r="E84" s="173"/>
      <c r="G84" s="133">
        <v>44378</v>
      </c>
      <c r="H84" s="31">
        <v>44409</v>
      </c>
      <c r="I84" s="32">
        <v>44440</v>
      </c>
      <c r="J84" s="33">
        <v>44470</v>
      </c>
      <c r="K84" s="34">
        <v>44501</v>
      </c>
      <c r="L84" s="35">
        <v>44531</v>
      </c>
      <c r="M84" s="137"/>
      <c r="N84" s="137"/>
      <c r="O84" s="137"/>
      <c r="P84" s="137"/>
      <c r="R84" s="44" t="s">
        <v>38</v>
      </c>
    </row>
    <row r="85" spans="2:18" x14ac:dyDescent="0.25">
      <c r="B85" s="174" t="s">
        <v>29</v>
      </c>
      <c r="C85" s="174"/>
      <c r="D85" s="174"/>
      <c r="E85" s="26">
        <v>2021</v>
      </c>
      <c r="G85" s="41">
        <f t="shared" ref="G85:L86" si="20">G46</f>
        <v>0</v>
      </c>
      <c r="H85" s="41">
        <f t="shared" si="20"/>
        <v>0</v>
      </c>
      <c r="I85" s="41">
        <f t="shared" si="20"/>
        <v>0</v>
      </c>
      <c r="J85" s="41">
        <f t="shared" si="20"/>
        <v>0</v>
      </c>
      <c r="K85" s="41">
        <f t="shared" si="20"/>
        <v>0</v>
      </c>
      <c r="L85" s="41">
        <f t="shared" si="20"/>
        <v>0</v>
      </c>
      <c r="M85" s="140"/>
      <c r="N85" s="140"/>
      <c r="O85" s="140"/>
      <c r="P85" s="140"/>
      <c r="R85" s="41" t="e">
        <f>(R86*-1)/SUM(R38:AA38)*-1</f>
        <v>#DIV/0!</v>
      </c>
    </row>
    <row r="86" spans="2:18" x14ac:dyDescent="0.25">
      <c r="B86" s="175" t="s">
        <v>30</v>
      </c>
      <c r="C86" s="175"/>
      <c r="D86" s="175"/>
      <c r="E86" s="45">
        <v>2021</v>
      </c>
      <c r="G86" s="74">
        <f t="shared" si="20"/>
        <v>0</v>
      </c>
      <c r="H86" s="74">
        <f t="shared" si="20"/>
        <v>0</v>
      </c>
      <c r="I86" s="74">
        <f t="shared" si="20"/>
        <v>0</v>
      </c>
      <c r="J86" s="74">
        <f t="shared" si="20"/>
        <v>0</v>
      </c>
      <c r="K86" s="74">
        <f t="shared" si="20"/>
        <v>0</v>
      </c>
      <c r="L86" s="74">
        <f t="shared" si="20"/>
        <v>0</v>
      </c>
      <c r="M86" s="145"/>
      <c r="N86" s="145"/>
      <c r="O86" s="145"/>
      <c r="P86" s="145"/>
      <c r="R86" s="77">
        <f>SUM(G86:P86)</f>
        <v>0</v>
      </c>
    </row>
    <row r="87" spans="2:18" ht="15.75" thickBot="1" x14ac:dyDescent="0.3">
      <c r="B87" s="167" t="s">
        <v>63</v>
      </c>
      <c r="C87" s="168"/>
      <c r="D87" s="168"/>
      <c r="E87" s="45">
        <v>2021</v>
      </c>
      <c r="G87" s="74">
        <f>G79</f>
        <v>0</v>
      </c>
      <c r="H87" s="74">
        <f t="shared" ref="H87:L87" si="21">H79</f>
        <v>0</v>
      </c>
      <c r="I87" s="74">
        <f t="shared" si="21"/>
        <v>0</v>
      </c>
      <c r="J87" s="74">
        <f t="shared" si="21"/>
        <v>0</v>
      </c>
      <c r="K87" s="74">
        <f t="shared" si="21"/>
        <v>0</v>
      </c>
      <c r="L87" s="74">
        <f t="shared" si="21"/>
        <v>0</v>
      </c>
      <c r="M87" s="145"/>
      <c r="N87" s="145"/>
      <c r="O87" s="145"/>
      <c r="P87" s="145"/>
      <c r="R87" s="77">
        <f>SUM(G87:P87)</f>
        <v>0</v>
      </c>
    </row>
    <row r="88" spans="2:18" ht="21" customHeight="1" thickBot="1" x14ac:dyDescent="0.3">
      <c r="B88" s="176" t="s">
        <v>115</v>
      </c>
      <c r="C88" s="177"/>
      <c r="D88" s="177"/>
      <c r="E88" s="178"/>
      <c r="G88" s="75">
        <f t="shared" ref="G88:L88" si="22">IF($G28="Nein",G87*0.7*-1,G87*0.9*-1)</f>
        <v>0</v>
      </c>
      <c r="H88" s="76">
        <f t="shared" si="22"/>
        <v>0</v>
      </c>
      <c r="I88" s="76">
        <f t="shared" si="22"/>
        <v>0</v>
      </c>
      <c r="J88" s="76">
        <f t="shared" si="22"/>
        <v>0</v>
      </c>
      <c r="K88" s="76">
        <f t="shared" si="22"/>
        <v>0</v>
      </c>
      <c r="L88" s="76">
        <f t="shared" si="22"/>
        <v>0</v>
      </c>
      <c r="M88" s="146"/>
      <c r="N88" s="146"/>
      <c r="O88" s="146"/>
      <c r="P88" s="147"/>
      <c r="R88" s="78">
        <f>SUM(G88:P88)</f>
        <v>0</v>
      </c>
    </row>
    <row r="89" spans="2:18" x14ac:dyDescent="0.25">
      <c r="C89" s="12"/>
      <c r="G89" s="42" t="s">
        <v>65</v>
      </c>
    </row>
    <row r="90" spans="2:18" x14ac:dyDescent="0.25">
      <c r="C90" s="12"/>
      <c r="G90" s="42" t="s">
        <v>66</v>
      </c>
    </row>
    <row r="91" spans="2:18" x14ac:dyDescent="0.25">
      <c r="C91" s="12"/>
      <c r="G91" s="42" t="s">
        <v>122</v>
      </c>
    </row>
    <row r="92" spans="2:18" x14ac:dyDescent="0.25">
      <c r="C92" s="12"/>
      <c r="G92" s="42" t="s">
        <v>123</v>
      </c>
    </row>
    <row r="93" spans="2:18" ht="16.5" thickBot="1" x14ac:dyDescent="0.3">
      <c r="B93" s="50"/>
      <c r="C93" s="54" t="s">
        <v>40</v>
      </c>
      <c r="D93" s="50"/>
      <c r="E93" s="50"/>
      <c r="F93" s="7" t="s">
        <v>17</v>
      </c>
      <c r="G93" s="91" t="s">
        <v>39</v>
      </c>
      <c r="H93" s="91" t="s">
        <v>39</v>
      </c>
      <c r="I93" s="91" t="s">
        <v>39</v>
      </c>
      <c r="J93" s="91" t="s">
        <v>39</v>
      </c>
      <c r="K93" s="91" t="s">
        <v>39</v>
      </c>
      <c r="L93" s="91" t="s">
        <v>39</v>
      </c>
      <c r="M93" s="91"/>
      <c r="N93" s="91"/>
      <c r="O93" s="91"/>
      <c r="P93" s="91"/>
    </row>
    <row r="94" spans="2:18" x14ac:dyDescent="0.25">
      <c r="C94" s="11" t="s">
        <v>44</v>
      </c>
      <c r="F94" s="7"/>
      <c r="G94" s="86">
        <f t="shared" ref="G94:L94" si="23">IF(G93="Ja",R38,0)</f>
        <v>0</v>
      </c>
      <c r="H94" s="86">
        <f t="shared" si="23"/>
        <v>0</v>
      </c>
      <c r="I94" s="86">
        <f t="shared" si="23"/>
        <v>0</v>
      </c>
      <c r="J94" s="86">
        <f t="shared" si="23"/>
        <v>0</v>
      </c>
      <c r="K94" s="86">
        <f t="shared" si="23"/>
        <v>0</v>
      </c>
      <c r="L94" s="86">
        <f t="shared" si="23"/>
        <v>0</v>
      </c>
      <c r="M94" s="86"/>
      <c r="N94" s="86"/>
      <c r="O94" s="86"/>
      <c r="P94" s="86"/>
      <c r="R94" s="81">
        <f>SUM(G94:P94)</f>
        <v>0</v>
      </c>
    </row>
    <row r="95" spans="2:18" x14ac:dyDescent="0.25">
      <c r="C95" s="11" t="s">
        <v>41</v>
      </c>
      <c r="F95" s="7"/>
      <c r="G95" s="79">
        <f t="shared" ref="G95:L95" si="24">IF(G93="Ja",G38,0)</f>
        <v>0</v>
      </c>
      <c r="H95" s="79">
        <f t="shared" si="24"/>
        <v>0</v>
      </c>
      <c r="I95" s="79">
        <f t="shared" si="24"/>
        <v>0</v>
      </c>
      <c r="J95" s="79">
        <f t="shared" si="24"/>
        <v>0</v>
      </c>
      <c r="K95" s="79">
        <f t="shared" si="24"/>
        <v>0</v>
      </c>
      <c r="L95" s="79">
        <f t="shared" si="24"/>
        <v>0</v>
      </c>
      <c r="M95" s="79"/>
      <c r="N95" s="79"/>
      <c r="O95" s="79"/>
      <c r="P95" s="79"/>
      <c r="R95" s="82">
        <f>SUM(G95:P95)</f>
        <v>0</v>
      </c>
    </row>
    <row r="96" spans="2:18" x14ac:dyDescent="0.25">
      <c r="C96" s="11" t="s">
        <v>42</v>
      </c>
      <c r="F96" s="7"/>
      <c r="G96" s="79">
        <f>IF(G93="Ja",G86,0)</f>
        <v>0</v>
      </c>
      <c r="H96" s="79">
        <f t="shared" ref="H96:L96" si="25">IF(H93="Ja",H86,0)</f>
        <v>0</v>
      </c>
      <c r="I96" s="79">
        <f t="shared" si="25"/>
        <v>0</v>
      </c>
      <c r="J96" s="79">
        <f t="shared" si="25"/>
        <v>0</v>
      </c>
      <c r="K96" s="79">
        <f t="shared" si="25"/>
        <v>0</v>
      </c>
      <c r="L96" s="79">
        <f t="shared" si="25"/>
        <v>0</v>
      </c>
      <c r="M96" s="79"/>
      <c r="N96" s="79"/>
      <c r="O96" s="79"/>
      <c r="P96" s="79"/>
      <c r="R96" s="82">
        <f>SUM(G96:P96)</f>
        <v>0</v>
      </c>
    </row>
    <row r="97" spans="1:21" x14ac:dyDescent="0.25">
      <c r="C97" s="11" t="s">
        <v>43</v>
      </c>
      <c r="F97" s="7"/>
      <c r="G97" s="48">
        <f t="shared" ref="G97:L97" si="26">IF(G93="Ja",G85,0)</f>
        <v>0</v>
      </c>
      <c r="H97" s="48">
        <f t="shared" si="26"/>
        <v>0</v>
      </c>
      <c r="I97" s="48">
        <f t="shared" si="26"/>
        <v>0</v>
      </c>
      <c r="J97" s="48">
        <f t="shared" si="26"/>
        <v>0</v>
      </c>
      <c r="K97" s="48">
        <f t="shared" si="26"/>
        <v>0</v>
      </c>
      <c r="L97" s="48">
        <f t="shared" si="26"/>
        <v>0</v>
      </c>
      <c r="M97" s="48"/>
      <c r="N97" s="48"/>
      <c r="O97" s="48"/>
      <c r="P97" s="48"/>
      <c r="R97" s="49" t="e">
        <f>R96/R94</f>
        <v>#DIV/0!</v>
      </c>
      <c r="S97" s="164" t="s">
        <v>116</v>
      </c>
      <c r="T97" s="165"/>
      <c r="U97" s="165"/>
    </row>
    <row r="98" spans="1:21" ht="15.75" thickBot="1" x14ac:dyDescent="0.3">
      <c r="C98" s="11" t="s">
        <v>63</v>
      </c>
      <c r="F98" s="7"/>
      <c r="G98" s="79">
        <f>IF(G93="Ja",G87,0)</f>
        <v>0</v>
      </c>
      <c r="H98" s="79">
        <f t="shared" ref="H98:L98" si="27">IF(H93="Ja",H87,0)</f>
        <v>0</v>
      </c>
      <c r="I98" s="79">
        <f t="shared" si="27"/>
        <v>0</v>
      </c>
      <c r="J98" s="79">
        <f t="shared" si="27"/>
        <v>0</v>
      </c>
      <c r="K98" s="79">
        <f t="shared" si="27"/>
        <v>0</v>
      </c>
      <c r="L98" s="79">
        <f t="shared" si="27"/>
        <v>0</v>
      </c>
      <c r="M98" s="79"/>
      <c r="N98" s="79"/>
      <c r="O98" s="79"/>
      <c r="P98" s="79"/>
      <c r="R98" s="89"/>
      <c r="S98" s="116"/>
      <c r="T98" s="117"/>
      <c r="U98" s="117"/>
    </row>
    <row r="99" spans="1:21" ht="19.5" thickBot="1" x14ac:dyDescent="0.35">
      <c r="C99" s="53" t="s">
        <v>114</v>
      </c>
      <c r="D99" s="9"/>
      <c r="E99" s="9"/>
      <c r="G99" s="80">
        <f t="shared" ref="G99:L99" si="28">IF(G93="Ja",G88,0)</f>
        <v>0</v>
      </c>
      <c r="H99" s="80">
        <f t="shared" si="28"/>
        <v>0</v>
      </c>
      <c r="I99" s="80">
        <f t="shared" si="28"/>
        <v>0</v>
      </c>
      <c r="J99" s="80">
        <f t="shared" si="28"/>
        <v>0</v>
      </c>
      <c r="K99" s="80">
        <f t="shared" si="28"/>
        <v>0</v>
      </c>
      <c r="L99" s="80">
        <f t="shared" si="28"/>
        <v>0</v>
      </c>
      <c r="M99" s="80"/>
      <c r="N99" s="80"/>
      <c r="O99" s="80"/>
      <c r="P99" s="80"/>
      <c r="R99" s="83">
        <f>SUM(G99:P99)</f>
        <v>0</v>
      </c>
      <c r="S99" s="164" t="s">
        <v>67</v>
      </c>
      <c r="T99" s="166"/>
      <c r="U99" s="166"/>
    </row>
    <row r="100" spans="1:21" x14ac:dyDescent="0.25">
      <c r="C100" s="46"/>
      <c r="G100" s="47"/>
      <c r="H100" s="47"/>
      <c r="I100" s="47"/>
      <c r="J100" s="47"/>
      <c r="K100" s="47"/>
      <c r="L100" s="47"/>
      <c r="M100" s="47"/>
      <c r="N100" s="47"/>
      <c r="O100" s="47"/>
      <c r="P100" s="47"/>
      <c r="R100" s="29"/>
      <c r="S100" s="10" t="s">
        <v>129</v>
      </c>
    </row>
    <row r="101" spans="1:21" x14ac:dyDescent="0.25">
      <c r="C101" s="12"/>
    </row>
    <row r="102" spans="1:21" x14ac:dyDescent="0.25">
      <c r="C102" s="12"/>
      <c r="Q102" s="72"/>
    </row>
    <row r="103" spans="1:21" ht="27.75" customHeight="1" x14ac:dyDescent="0.35">
      <c r="B103" s="193" t="s">
        <v>45</v>
      </c>
      <c r="C103" s="193"/>
      <c r="D103" s="193"/>
      <c r="E103" s="193"/>
      <c r="Q103" s="88"/>
    </row>
    <row r="104" spans="1:21" ht="15.75" thickBot="1" x14ac:dyDescent="0.3">
      <c r="C104" s="12"/>
    </row>
    <row r="105" spans="1:21" ht="19.5" thickBot="1" x14ac:dyDescent="0.35">
      <c r="B105" s="176" t="s">
        <v>113</v>
      </c>
      <c r="C105" s="177"/>
      <c r="D105" s="177"/>
      <c r="E105" s="178"/>
      <c r="G105" s="83">
        <f>R99</f>
        <v>0</v>
      </c>
      <c r="H105" s="55"/>
      <c r="I105" s="6" t="s">
        <v>68</v>
      </c>
    </row>
    <row r="106" spans="1:21" x14ac:dyDescent="0.25">
      <c r="C106" s="12"/>
      <c r="G106" s="72"/>
    </row>
    <row r="107" spans="1:21" ht="15.75" x14ac:dyDescent="0.25">
      <c r="B107" s="194" t="s">
        <v>51</v>
      </c>
      <c r="C107" s="194"/>
      <c r="D107" s="194"/>
      <c r="E107" s="194"/>
      <c r="F107" s="194"/>
      <c r="G107" s="194"/>
    </row>
    <row r="108" spans="1:21" ht="54" customHeight="1" x14ac:dyDescent="0.25">
      <c r="B108" s="96" t="s">
        <v>50</v>
      </c>
      <c r="C108" s="155" t="s">
        <v>117</v>
      </c>
      <c r="D108" s="155"/>
      <c r="E108" s="155"/>
      <c r="F108" s="16"/>
      <c r="G108" s="85">
        <f>MIN(R99,10000000)*0.7</f>
        <v>0</v>
      </c>
      <c r="I108" s="90"/>
      <c r="J108" s="90"/>
      <c r="K108" s="90"/>
      <c r="L108" s="90"/>
      <c r="M108" s="90"/>
      <c r="N108" s="90"/>
      <c r="O108" s="90"/>
      <c r="P108" s="90"/>
      <c r="Q108" s="90"/>
      <c r="R108" s="90"/>
      <c r="S108" s="90"/>
    </row>
    <row r="109" spans="1:21" ht="50.25" customHeight="1" x14ac:dyDescent="0.25">
      <c r="B109" s="60" t="s">
        <v>10</v>
      </c>
      <c r="C109" s="155" t="s">
        <v>118</v>
      </c>
      <c r="D109" s="155"/>
      <c r="E109" s="155"/>
      <c r="F109" s="16"/>
      <c r="G109" s="85">
        <f>MIN(R99,10000000)*0.3</f>
        <v>0</v>
      </c>
    </row>
    <row r="110" spans="1:21" s="87" customFormat="1" x14ac:dyDescent="0.25">
      <c r="A110" s="108"/>
      <c r="B110" s="109"/>
      <c r="C110" s="110"/>
      <c r="D110" s="110"/>
      <c r="E110" s="110"/>
      <c r="F110" s="111"/>
      <c r="G110" s="112"/>
      <c r="H110" s="58"/>
      <c r="I110" s="58"/>
      <c r="J110" s="58"/>
      <c r="K110" s="58"/>
      <c r="L110" s="58"/>
      <c r="M110" s="58"/>
      <c r="N110" s="58"/>
      <c r="O110" s="58"/>
      <c r="P110" s="58"/>
      <c r="Q110" s="58"/>
      <c r="R110" s="58"/>
      <c r="S110" s="58"/>
    </row>
    <row r="111" spans="1:21" ht="17.25" customHeight="1" x14ac:dyDescent="0.25">
      <c r="B111" s="191" t="s">
        <v>120</v>
      </c>
      <c r="C111" s="191"/>
      <c r="D111" s="191"/>
      <c r="E111" s="191"/>
      <c r="F111" s="191"/>
      <c r="G111" s="191"/>
      <c r="H111" s="191"/>
      <c r="I111" s="191"/>
      <c r="J111" s="191"/>
      <c r="K111" s="191"/>
      <c r="L111" s="191"/>
      <c r="M111" s="191"/>
      <c r="N111" s="191"/>
      <c r="O111" s="191"/>
      <c r="P111" s="191"/>
    </row>
    <row r="112" spans="1:21" ht="14.25" customHeight="1" x14ac:dyDescent="0.25">
      <c r="B112" s="59"/>
      <c r="C112" s="59"/>
      <c r="D112" s="59"/>
      <c r="E112" s="59"/>
      <c r="F112" s="59"/>
      <c r="G112" s="59"/>
      <c r="H112" s="59"/>
      <c r="I112" s="59"/>
      <c r="J112" s="59"/>
      <c r="K112" s="59"/>
      <c r="L112" s="59"/>
      <c r="M112" s="59"/>
      <c r="N112" s="59"/>
      <c r="O112" s="59"/>
      <c r="P112" s="59"/>
    </row>
    <row r="113" spans="1:16" ht="18.75" customHeight="1" x14ac:dyDescent="0.25">
      <c r="B113" s="157" t="s">
        <v>119</v>
      </c>
      <c r="C113" s="158"/>
      <c r="D113" s="158"/>
      <c r="E113" s="158"/>
      <c r="F113" s="158"/>
      <c r="G113" s="158"/>
      <c r="H113" s="158"/>
      <c r="I113" s="158"/>
      <c r="J113" s="158"/>
      <c r="K113" s="158"/>
      <c r="L113" s="158"/>
      <c r="M113" s="158"/>
      <c r="N113" s="158"/>
      <c r="O113" s="158"/>
      <c r="P113" s="159"/>
    </row>
    <row r="114" spans="1:16" ht="26.25" customHeight="1" x14ac:dyDescent="0.25">
      <c r="B114" s="160" t="s">
        <v>85</v>
      </c>
      <c r="C114" s="160"/>
      <c r="D114" s="160"/>
      <c r="E114" s="160"/>
      <c r="F114" s="160"/>
      <c r="G114" s="160"/>
      <c r="H114" s="160"/>
      <c r="I114" s="160"/>
      <c r="J114" s="160"/>
      <c r="K114" s="160"/>
      <c r="L114" s="160"/>
      <c r="M114" s="160"/>
      <c r="N114" s="160"/>
      <c r="O114" s="160"/>
      <c r="P114" s="160"/>
    </row>
    <row r="115" spans="1:16" s="87" customFormat="1" ht="26.25" customHeight="1" x14ac:dyDescent="0.25">
      <c r="B115" s="150"/>
      <c r="C115" s="150"/>
      <c r="D115" s="150"/>
      <c r="E115" s="150"/>
      <c r="F115" s="150"/>
      <c r="G115" s="150"/>
      <c r="H115" s="150"/>
      <c r="I115" s="150"/>
      <c r="J115" s="150"/>
      <c r="K115" s="150"/>
      <c r="L115" s="150"/>
      <c r="M115" s="150"/>
      <c r="N115" s="150"/>
      <c r="O115" s="150"/>
      <c r="P115" s="150"/>
    </row>
    <row r="116" spans="1:16" ht="18.75" x14ac:dyDescent="0.3">
      <c r="B116" s="198" t="s">
        <v>128</v>
      </c>
      <c r="C116" s="198"/>
      <c r="D116" s="198"/>
      <c r="E116" s="198"/>
      <c r="F116" s="198"/>
      <c r="G116" s="198"/>
      <c r="H116" s="198"/>
      <c r="I116" s="198"/>
      <c r="J116" s="198"/>
    </row>
    <row r="117" spans="1:16" ht="48" customHeight="1" x14ac:dyDescent="0.25">
      <c r="C117" s="12"/>
      <c r="H117" s="95" t="s">
        <v>49</v>
      </c>
      <c r="I117" s="92" t="s">
        <v>140</v>
      </c>
    </row>
    <row r="118" spans="1:16" ht="33" customHeight="1" x14ac:dyDescent="0.25">
      <c r="C118" s="12"/>
      <c r="H118" s="103"/>
      <c r="I118" s="114"/>
      <c r="J118" s="104"/>
    </row>
    <row r="119" spans="1:16" x14ac:dyDescent="0.25">
      <c r="B119" s="161" t="s">
        <v>125</v>
      </c>
      <c r="C119" s="162"/>
      <c r="D119" s="162"/>
      <c r="E119" s="162"/>
      <c r="F119" s="162"/>
      <c r="G119" s="163"/>
      <c r="H119" s="93">
        <f>SUMIFS(R38:W38,G93:L93,"Ja")</f>
        <v>0</v>
      </c>
      <c r="I119" s="93">
        <f>SUMIFS(G38:P38,G93:P93,"Ja")</f>
        <v>0</v>
      </c>
      <c r="K119" s="151">
        <f>+I119+I120-I121-I122+I124+I125+I126+I127+I128+I130-I133</f>
        <v>0</v>
      </c>
      <c r="L119" s="10" t="s">
        <v>139</v>
      </c>
    </row>
    <row r="120" spans="1:16" ht="15" customHeight="1" x14ac:dyDescent="0.25">
      <c r="A120" s="40"/>
      <c r="B120" s="155" t="s">
        <v>137</v>
      </c>
      <c r="C120" s="155"/>
      <c r="D120" s="155"/>
      <c r="E120" s="155"/>
      <c r="F120" s="155"/>
      <c r="G120" s="155"/>
      <c r="H120" s="93">
        <f>SUMIFS(R41:AA41,G93:P93,"Ja")+SUMIFS(R42:AA42,G93:P93,"Ja")+SUMIFS(R43:AA43,G93:P93,"Ja")</f>
        <v>0</v>
      </c>
      <c r="I120" s="93">
        <f>SUMIFS(G41:P41,G93:P93,"Ja")+SUMIFS(G42:P42,G93:P93,"Ja")+SUMIFS(G43:P43,G93:P93,"Ja")++SUMIFS(G44:P44,G93:P93,"Ja")</f>
        <v>0</v>
      </c>
      <c r="K120" s="151">
        <f>G98</f>
        <v>0</v>
      </c>
    </row>
    <row r="121" spans="1:16" ht="15" customHeight="1" x14ac:dyDescent="0.25">
      <c r="A121" s="40"/>
      <c r="B121" s="153" t="s">
        <v>70</v>
      </c>
      <c r="C121" s="153"/>
      <c r="D121" s="153"/>
      <c r="E121" s="153"/>
      <c r="F121" s="153"/>
      <c r="G121" s="153"/>
      <c r="H121" s="93">
        <f>SUMIFS(R60:AA60,G93:P93,"Ja")</f>
        <v>0</v>
      </c>
      <c r="I121" s="84">
        <f>SUMIFS(G60:P60,G93:P93,"Ja")</f>
        <v>0</v>
      </c>
      <c r="K121" s="151">
        <f>+K119-K120</f>
        <v>0</v>
      </c>
      <c r="L121" s="105" t="s">
        <v>141</v>
      </c>
    </row>
    <row r="122" spans="1:16" ht="15" customHeight="1" x14ac:dyDescent="0.25">
      <c r="A122" s="40"/>
      <c r="B122" s="153" t="s">
        <v>126</v>
      </c>
      <c r="C122" s="153"/>
      <c r="D122" s="153"/>
      <c r="E122" s="153"/>
      <c r="F122" s="153"/>
      <c r="G122" s="153"/>
      <c r="H122" s="107">
        <f>SUMIFS(R58:AA58,G93:P93,"Ja")+SUMIFS(R59:AA59,G93:P93,"Ja")+SUMIFS(R62:AA62,G93:P93,"Ja")+SUMIFS(R61:AA61,G93:P93,"Ja")++SUMIFS(R65:AA65,G93:P93,"Ja")</f>
        <v>0</v>
      </c>
      <c r="I122" s="106">
        <f>SUMIFS(G58:P58,G93:P93,"Ja")+SUMIFS(G59:P59,G93:P93,"Ja")+SUMIFS(G62:P62,G93:P93,"Ja")+SUMIFS(G61:P61,G93:P93,"Ja")++SUMIFS(G65:P65,G93:P93,"Ja")</f>
        <v>0</v>
      </c>
      <c r="K122" s="152"/>
      <c r="L122" s="42"/>
    </row>
    <row r="123" spans="1:16" ht="15" customHeight="1" x14ac:dyDescent="0.25">
      <c r="A123" s="40"/>
      <c r="B123" s="155"/>
      <c r="C123" s="155"/>
      <c r="D123" s="155"/>
      <c r="E123" s="155"/>
      <c r="F123" s="155"/>
      <c r="G123" s="155"/>
      <c r="H123" s="94"/>
      <c r="I123" s="84"/>
      <c r="K123" s="72"/>
    </row>
    <row r="124" spans="1:16" ht="15" customHeight="1" x14ac:dyDescent="0.25">
      <c r="A124" s="40"/>
      <c r="B124" s="155" t="s">
        <v>79</v>
      </c>
      <c r="C124" s="155"/>
      <c r="D124" s="155"/>
      <c r="E124" s="155"/>
      <c r="F124" s="155"/>
      <c r="G124" s="155"/>
      <c r="H124" s="94"/>
      <c r="I124" s="84">
        <f>SUMIFS(G71:P71,G93:P93,"Ja")</f>
        <v>0</v>
      </c>
    </row>
    <row r="125" spans="1:16" ht="15" customHeight="1" x14ac:dyDescent="0.25">
      <c r="A125" s="40"/>
      <c r="B125" s="155" t="s">
        <v>82</v>
      </c>
      <c r="C125" s="155"/>
      <c r="D125" s="155"/>
      <c r="E125" s="155"/>
      <c r="F125" s="155"/>
      <c r="G125" s="155"/>
      <c r="H125" s="94"/>
      <c r="I125" s="84">
        <f>SUMIFS(G72:P72,G93:P93,"Ja")</f>
        <v>0</v>
      </c>
      <c r="O125" s="63"/>
    </row>
    <row r="126" spans="1:16" ht="15" customHeight="1" x14ac:dyDescent="0.25">
      <c r="A126" s="40"/>
      <c r="B126" s="155" t="s">
        <v>80</v>
      </c>
      <c r="C126" s="155"/>
      <c r="D126" s="155"/>
      <c r="E126" s="155"/>
      <c r="F126" s="155"/>
      <c r="G126" s="155"/>
      <c r="H126" s="94"/>
      <c r="I126" s="84">
        <f>SUMIFS(G73:P73,G93:P93,"Ja")</f>
        <v>0</v>
      </c>
    </row>
    <row r="127" spans="1:16" ht="15" customHeight="1" x14ac:dyDescent="0.25">
      <c r="A127" s="40"/>
      <c r="B127" s="155" t="s">
        <v>81</v>
      </c>
      <c r="C127" s="155"/>
      <c r="D127" s="155"/>
      <c r="E127" s="155"/>
      <c r="F127" s="155"/>
      <c r="G127" s="155"/>
      <c r="H127" s="94"/>
      <c r="I127" s="84">
        <f>SUMIFS(G74:P74,G93:P93,"Ja")</f>
        <v>0</v>
      </c>
    </row>
    <row r="128" spans="1:16" ht="15" customHeight="1" x14ac:dyDescent="0.25">
      <c r="A128" s="40"/>
      <c r="B128" s="155" t="s">
        <v>127</v>
      </c>
      <c r="C128" s="155"/>
      <c r="D128" s="155"/>
      <c r="E128" s="155"/>
      <c r="F128" s="155"/>
      <c r="G128" s="155"/>
      <c r="H128" s="94"/>
      <c r="I128" s="84">
        <f>SUMIFS(G76:P76,G93:P93,"Ja")</f>
        <v>0</v>
      </c>
    </row>
    <row r="129" spans="1:11" ht="15" customHeight="1" x14ac:dyDescent="0.25">
      <c r="A129" s="40"/>
      <c r="B129" s="156"/>
      <c r="C129" s="156"/>
      <c r="D129" s="156"/>
      <c r="E129" s="156"/>
      <c r="F129" s="156"/>
      <c r="G129" s="156"/>
      <c r="H129" s="94"/>
      <c r="I129" s="84"/>
      <c r="J129" s="10"/>
    </row>
    <row r="130" spans="1:11" ht="15" customHeight="1" x14ac:dyDescent="0.25">
      <c r="A130" s="40"/>
      <c r="B130" s="154" t="s">
        <v>83</v>
      </c>
      <c r="C130" s="154"/>
      <c r="D130" s="154"/>
      <c r="E130" s="154"/>
      <c r="F130" s="154"/>
      <c r="G130" s="154"/>
      <c r="H130" s="94"/>
      <c r="I130" s="84">
        <f>SUMIFS(G77:P77,G93:P93,"Ja")</f>
        <v>0</v>
      </c>
      <c r="J130" s="151"/>
    </row>
    <row r="131" spans="1:11" ht="15" customHeight="1" x14ac:dyDescent="0.25">
      <c r="A131" s="40"/>
      <c r="B131" s="154"/>
      <c r="C131" s="154"/>
      <c r="D131" s="154"/>
      <c r="E131" s="154"/>
      <c r="F131" s="154"/>
      <c r="G131" s="154"/>
      <c r="H131" s="94"/>
      <c r="I131" s="84"/>
    </row>
    <row r="132" spans="1:11" ht="15" customHeight="1" x14ac:dyDescent="0.25">
      <c r="A132" s="40"/>
      <c r="B132" s="154"/>
      <c r="C132" s="154"/>
      <c r="D132" s="154"/>
      <c r="E132" s="154"/>
      <c r="F132" s="154"/>
      <c r="G132" s="154"/>
      <c r="H132" s="94"/>
      <c r="I132" s="84"/>
    </row>
    <row r="133" spans="1:11" ht="15" customHeight="1" x14ac:dyDescent="0.25">
      <c r="A133" s="40"/>
      <c r="B133" s="154" t="s">
        <v>84</v>
      </c>
      <c r="C133" s="154"/>
      <c r="D133" s="154"/>
      <c r="E133" s="154"/>
      <c r="F133" s="154"/>
      <c r="G133" s="154"/>
      <c r="H133" s="94"/>
      <c r="I133" s="102">
        <f>SUMIFS(G63:P63,G93:P93,"Ja")</f>
        <v>0</v>
      </c>
      <c r="J133" s="105" t="s">
        <v>138</v>
      </c>
    </row>
    <row r="134" spans="1:11" x14ac:dyDescent="0.25">
      <c r="C134" s="12"/>
    </row>
    <row r="135" spans="1:11" x14ac:dyDescent="0.25">
      <c r="C135" s="12"/>
    </row>
    <row r="136" spans="1:11" ht="18.75" x14ac:dyDescent="0.3">
      <c r="B136" s="148" t="s">
        <v>124</v>
      </c>
      <c r="C136" s="148"/>
      <c r="D136" s="148"/>
      <c r="E136" s="148"/>
      <c r="F136" s="148"/>
      <c r="G136" s="148"/>
      <c r="H136" s="148"/>
      <c r="I136" s="148"/>
      <c r="J136" s="149"/>
    </row>
    <row r="137" spans="1:11" ht="48" customHeight="1" x14ac:dyDescent="0.25">
      <c r="C137" s="12"/>
      <c r="H137" s="95" t="s">
        <v>49</v>
      </c>
      <c r="I137" s="92" t="s">
        <v>111</v>
      </c>
    </row>
    <row r="138" spans="1:11" ht="33" customHeight="1" x14ac:dyDescent="0.25">
      <c r="C138" s="12"/>
      <c r="H138" s="103"/>
      <c r="I138" s="114"/>
      <c r="J138" s="104"/>
    </row>
    <row r="139" spans="1:11" x14ac:dyDescent="0.25">
      <c r="B139" s="161" t="s">
        <v>103</v>
      </c>
      <c r="C139" s="162"/>
      <c r="D139" s="162"/>
      <c r="E139" s="162"/>
      <c r="F139" s="162"/>
      <c r="G139" s="163"/>
      <c r="H139" s="93">
        <f>SUMIFS(R38:AA38,G93:P93,"Ja")</f>
        <v>0</v>
      </c>
      <c r="I139" s="93">
        <f>SUMIFS(G38:P38,G93:P93,"Ja")</f>
        <v>0</v>
      </c>
    </row>
    <row r="140" spans="1:11" ht="15" customHeight="1" x14ac:dyDescent="0.25">
      <c r="A140" s="40"/>
      <c r="B140" s="155" t="s">
        <v>78</v>
      </c>
      <c r="C140" s="155"/>
      <c r="D140" s="155"/>
      <c r="E140" s="155"/>
      <c r="F140" s="155"/>
      <c r="G140" s="155"/>
      <c r="H140" s="93">
        <f>SUMIFS(R41:AA41,G93:P93,"Ja")</f>
        <v>0</v>
      </c>
      <c r="I140" s="93">
        <f>SUMIFS(G41:P41,G93:P93,"Ja")</f>
        <v>0</v>
      </c>
    </row>
    <row r="141" spans="1:11" ht="15" customHeight="1" x14ac:dyDescent="0.25">
      <c r="A141" s="40"/>
      <c r="B141" s="155" t="s">
        <v>104</v>
      </c>
      <c r="C141" s="155"/>
      <c r="D141" s="155"/>
      <c r="E141" s="155"/>
      <c r="F141" s="155"/>
      <c r="G141" s="155"/>
      <c r="H141" s="93">
        <f>SUMIFS(R42:AA42,G93:P93,"Ja")</f>
        <v>0</v>
      </c>
      <c r="I141" s="93">
        <f>SUMIFS(G42:P42,G93:P93,"Ja")</f>
        <v>0</v>
      </c>
    </row>
    <row r="142" spans="1:11" ht="15" customHeight="1" x14ac:dyDescent="0.25">
      <c r="A142" s="40"/>
      <c r="B142" s="155" t="s">
        <v>105</v>
      </c>
      <c r="C142" s="155"/>
      <c r="D142" s="155"/>
      <c r="E142" s="155"/>
      <c r="F142" s="155"/>
      <c r="G142" s="155"/>
      <c r="H142" s="93">
        <f>SUMIFS(R43:AA43,G93:P93,"Ja")</f>
        <v>0</v>
      </c>
      <c r="I142" s="93">
        <f>SUMIFS(G43:P43,G93:P93,"Ja")</f>
        <v>0</v>
      </c>
    </row>
    <row r="143" spans="1:11" ht="15" customHeight="1" x14ac:dyDescent="0.25">
      <c r="A143" s="40"/>
      <c r="B143" s="155" t="s">
        <v>98</v>
      </c>
      <c r="C143" s="155"/>
      <c r="D143" s="155"/>
      <c r="E143" s="155"/>
      <c r="F143" s="155"/>
      <c r="G143" s="155"/>
      <c r="H143" s="93">
        <f>SUMIFS(R44:AA44,G93:P93,"Ja")</f>
        <v>0</v>
      </c>
      <c r="I143" s="93">
        <f>SUMIFS(G44:P44,G93:P93,"Ja")</f>
        <v>0</v>
      </c>
      <c r="J143" s="151">
        <f>SUM(I139:I143)</f>
        <v>0</v>
      </c>
      <c r="K143" s="10" t="s">
        <v>130</v>
      </c>
    </row>
    <row r="144" spans="1:11" ht="15" customHeight="1" x14ac:dyDescent="0.25">
      <c r="A144" s="40"/>
      <c r="B144" s="153" t="s">
        <v>100</v>
      </c>
      <c r="C144" s="153"/>
      <c r="D144" s="153"/>
      <c r="E144" s="153"/>
      <c r="F144" s="153"/>
      <c r="G144" s="153"/>
      <c r="H144" s="93">
        <f>SUMIFS(R58:AA58,G93:P93,"Ja")</f>
        <v>0</v>
      </c>
      <c r="I144" s="84">
        <f>SUMIFS(G58:P58,G93:P93,"Ja")</f>
        <v>0</v>
      </c>
    </row>
    <row r="145" spans="1:15" ht="15" customHeight="1" x14ac:dyDescent="0.25">
      <c r="A145" s="40"/>
      <c r="B145" s="153" t="s">
        <v>101</v>
      </c>
      <c r="C145" s="153"/>
      <c r="D145" s="153"/>
      <c r="E145" s="153"/>
      <c r="F145" s="153"/>
      <c r="G145" s="153"/>
      <c r="H145" s="93">
        <f>SUMIFS(R59:AA59,G93:P93,"Ja")</f>
        <v>0</v>
      </c>
      <c r="I145" s="84">
        <f>SUMIFS(G59:P59,G93:P93,"Ja")</f>
        <v>0</v>
      </c>
    </row>
    <row r="146" spans="1:15" ht="15" customHeight="1" x14ac:dyDescent="0.25">
      <c r="A146" s="40"/>
      <c r="B146" s="153" t="s">
        <v>70</v>
      </c>
      <c r="C146" s="153"/>
      <c r="D146" s="153"/>
      <c r="E146" s="153"/>
      <c r="F146" s="153"/>
      <c r="G146" s="153"/>
      <c r="H146" s="93">
        <f>SUMIFS(R60:AA60,G93:P93,"Ja")</f>
        <v>0</v>
      </c>
      <c r="I146" s="84">
        <f>SUMIFS(G60:P60,G93:P93,"Ja")</f>
        <v>0</v>
      </c>
    </row>
    <row r="147" spans="1:15" ht="15" customHeight="1" x14ac:dyDescent="0.25">
      <c r="A147" s="40"/>
      <c r="B147" s="153" t="s">
        <v>106</v>
      </c>
      <c r="C147" s="153"/>
      <c r="D147" s="153"/>
      <c r="E147" s="153"/>
      <c r="F147" s="153"/>
      <c r="G147" s="153"/>
      <c r="H147" s="93">
        <f>SUMIFS(R61:AA61,G93:P93,"Ja")</f>
        <v>0</v>
      </c>
      <c r="I147" s="84">
        <f>SUMIFS(G61:P61,G93:P93,"Ja")</f>
        <v>0</v>
      </c>
    </row>
    <row r="148" spans="1:15" ht="15" customHeight="1" x14ac:dyDescent="0.25">
      <c r="A148" s="40"/>
      <c r="B148" s="153" t="s">
        <v>107</v>
      </c>
      <c r="C148" s="153"/>
      <c r="D148" s="153"/>
      <c r="E148" s="153"/>
      <c r="F148" s="153"/>
      <c r="G148" s="153"/>
      <c r="H148" s="107">
        <f>SUMIFS(R62:AA62,G93:P93,"Ja")</f>
        <v>0</v>
      </c>
      <c r="I148" s="106">
        <f>SUMIFS(G62:P62,G93:P93,"Ja")</f>
        <v>0</v>
      </c>
    </row>
    <row r="149" spans="1:15" ht="15" customHeight="1" x14ac:dyDescent="0.25">
      <c r="A149" s="40"/>
      <c r="B149" s="154" t="s">
        <v>84</v>
      </c>
      <c r="C149" s="154"/>
      <c r="D149" s="154"/>
      <c r="E149" s="154"/>
      <c r="F149" s="154"/>
      <c r="G149" s="154"/>
      <c r="H149" s="107"/>
      <c r="I149" s="102">
        <f>SUMIFS(G63:P63,G93:P93,"Ja")</f>
        <v>0</v>
      </c>
      <c r="J149" s="105" t="s">
        <v>97</v>
      </c>
    </row>
    <row r="150" spans="1:15" ht="15" customHeight="1" x14ac:dyDescent="0.25">
      <c r="A150" s="40"/>
      <c r="B150" s="153" t="s">
        <v>131</v>
      </c>
      <c r="C150" s="153"/>
      <c r="D150" s="153"/>
      <c r="E150" s="153"/>
      <c r="F150" s="153"/>
      <c r="G150" s="153"/>
      <c r="H150" s="107">
        <f>SUMIFS(R65:AA65,G93:P93,"Ja")</f>
        <v>0</v>
      </c>
      <c r="I150" s="106">
        <f>SUMIFS(G65:P65,G93:P93,"Ja")</f>
        <v>0</v>
      </c>
      <c r="J150" s="151">
        <f>SUM(I144:I150)*-1</f>
        <v>0</v>
      </c>
      <c r="K150" s="10" t="s">
        <v>132</v>
      </c>
    </row>
    <row r="151" spans="1:15" ht="15" customHeight="1" x14ac:dyDescent="0.25">
      <c r="A151" s="40"/>
      <c r="B151" s="155"/>
      <c r="C151" s="155"/>
      <c r="D151" s="155"/>
      <c r="E151" s="155"/>
      <c r="F151" s="155"/>
      <c r="G151" s="155"/>
      <c r="H151" s="94"/>
      <c r="I151" s="84"/>
      <c r="J151" s="151">
        <f>J143+J150</f>
        <v>0</v>
      </c>
      <c r="K151" s="10" t="s">
        <v>133</v>
      </c>
    </row>
    <row r="152" spans="1:15" ht="15" customHeight="1" x14ac:dyDescent="0.25">
      <c r="A152" s="40"/>
      <c r="B152" s="155" t="s">
        <v>79</v>
      </c>
      <c r="C152" s="155"/>
      <c r="D152" s="155"/>
      <c r="E152" s="155"/>
      <c r="F152" s="155"/>
      <c r="G152" s="155"/>
      <c r="H152" s="94"/>
      <c r="I152" s="84">
        <f>SUMIFS(G71:P71,G93:P93,"Ja")</f>
        <v>0</v>
      </c>
    </row>
    <row r="153" spans="1:15" ht="15" customHeight="1" x14ac:dyDescent="0.25">
      <c r="A153" s="40"/>
      <c r="B153" s="155" t="s">
        <v>82</v>
      </c>
      <c r="C153" s="155"/>
      <c r="D153" s="155"/>
      <c r="E153" s="155"/>
      <c r="F153" s="155"/>
      <c r="G153" s="155"/>
      <c r="H153" s="94"/>
      <c r="I153" s="84">
        <f>SUMIFS(G72:P72,G93:P93,"Ja")</f>
        <v>0</v>
      </c>
      <c r="O153" s="63"/>
    </row>
    <row r="154" spans="1:15" ht="15" customHeight="1" x14ac:dyDescent="0.25">
      <c r="A154" s="40"/>
      <c r="B154" s="155" t="s">
        <v>80</v>
      </c>
      <c r="C154" s="155"/>
      <c r="D154" s="155"/>
      <c r="E154" s="155"/>
      <c r="F154" s="155"/>
      <c r="G154" s="155"/>
      <c r="H154" s="94"/>
      <c r="I154" s="84">
        <f>SUMIFS(G73:P73,G93:P93,"Ja")</f>
        <v>0</v>
      </c>
    </row>
    <row r="155" spans="1:15" ht="15" customHeight="1" x14ac:dyDescent="0.25">
      <c r="A155" s="40"/>
      <c r="B155" s="155" t="s">
        <v>81</v>
      </c>
      <c r="C155" s="155"/>
      <c r="D155" s="155"/>
      <c r="E155" s="155"/>
      <c r="F155" s="155"/>
      <c r="G155" s="155"/>
      <c r="H155" s="94"/>
      <c r="I155" s="84">
        <f>SUMIFS(G74:P74,G93:P93,"Ja")</f>
        <v>0</v>
      </c>
    </row>
    <row r="156" spans="1:15" ht="15" customHeight="1" x14ac:dyDescent="0.25">
      <c r="A156" s="40"/>
      <c r="B156" s="154" t="s">
        <v>96</v>
      </c>
      <c r="C156" s="154"/>
      <c r="D156" s="154"/>
      <c r="E156" s="154"/>
      <c r="F156" s="154"/>
      <c r="G156" s="154"/>
      <c r="H156" s="94"/>
      <c r="I156" s="84">
        <f>SUMIFS(G75:P75,G93:P93,"Ja")</f>
        <v>0</v>
      </c>
    </row>
    <row r="157" spans="1:15" ht="15" customHeight="1" x14ac:dyDescent="0.25">
      <c r="A157" s="40"/>
      <c r="B157" s="155" t="s">
        <v>93</v>
      </c>
      <c r="C157" s="155"/>
      <c r="D157" s="155"/>
      <c r="E157" s="155"/>
      <c r="F157" s="155"/>
      <c r="G157" s="155"/>
      <c r="H157" s="94"/>
      <c r="I157" s="84">
        <f>SUMIFS(G76:P76,G93:P93,"Ja")</f>
        <v>0</v>
      </c>
    </row>
    <row r="158" spans="1:15" ht="15" customHeight="1" x14ac:dyDescent="0.25">
      <c r="A158" s="40"/>
      <c r="B158" s="156"/>
      <c r="C158" s="156"/>
      <c r="D158" s="156"/>
      <c r="E158" s="156"/>
      <c r="F158" s="156"/>
      <c r="G158" s="156"/>
      <c r="H158" s="94"/>
      <c r="I158" s="84"/>
      <c r="J158" s="10"/>
    </row>
    <row r="159" spans="1:15" ht="15" customHeight="1" x14ac:dyDescent="0.25">
      <c r="A159" s="40"/>
      <c r="B159" s="154" t="s">
        <v>83</v>
      </c>
      <c r="C159" s="154"/>
      <c r="D159" s="154"/>
      <c r="E159" s="154"/>
      <c r="F159" s="154"/>
      <c r="G159" s="154"/>
      <c r="H159" s="94"/>
      <c r="I159" s="84">
        <f>SUMIFS(G77:P77,G93:P93,"Ja")</f>
        <v>0</v>
      </c>
      <c r="J159" s="10"/>
    </row>
    <row r="160" spans="1:15" ht="15" customHeight="1" x14ac:dyDescent="0.25">
      <c r="A160" s="40"/>
      <c r="B160" s="154"/>
      <c r="C160" s="154"/>
      <c r="D160" s="154"/>
      <c r="E160" s="154"/>
      <c r="F160" s="154"/>
      <c r="G160" s="154"/>
      <c r="H160" s="94"/>
      <c r="I160" s="84"/>
      <c r="J160" s="151">
        <f>J151+SUM(I152:I159)</f>
        <v>0</v>
      </c>
      <c r="K160" s="10" t="s">
        <v>135</v>
      </c>
    </row>
    <row r="161" spans="1:22" ht="15" customHeight="1" x14ac:dyDescent="0.25">
      <c r="A161" s="40"/>
      <c r="B161" s="154"/>
      <c r="C161" s="154"/>
      <c r="D161" s="154"/>
      <c r="E161" s="154"/>
      <c r="F161" s="154"/>
      <c r="G161" s="154"/>
      <c r="H161" s="94"/>
      <c r="I161" s="84"/>
    </row>
    <row r="162" spans="1:22" ht="15" customHeight="1" x14ac:dyDescent="0.25">
      <c r="A162" s="40"/>
      <c r="B162" s="154"/>
      <c r="C162" s="154"/>
      <c r="D162" s="154"/>
      <c r="E162" s="154"/>
      <c r="F162" s="154"/>
      <c r="G162" s="154"/>
      <c r="H162" s="94"/>
      <c r="I162" s="102"/>
    </row>
    <row r="163" spans="1:22" x14ac:dyDescent="0.25">
      <c r="C163" s="12"/>
    </row>
    <row r="164" spans="1:22" ht="24.75" customHeight="1" x14ac:dyDescent="0.25">
      <c r="A164" s="64"/>
      <c r="B164" s="64" t="s">
        <v>46</v>
      </c>
      <c r="C164" s="62"/>
      <c r="D164" s="61"/>
      <c r="E164" s="61"/>
      <c r="F164" s="61"/>
      <c r="G164" s="61"/>
      <c r="H164" s="61"/>
      <c r="I164" s="61"/>
      <c r="J164" s="61"/>
      <c r="K164" s="61"/>
      <c r="L164" s="61"/>
      <c r="M164" s="61"/>
      <c r="N164" s="61"/>
      <c r="O164" s="61"/>
      <c r="P164" s="61"/>
      <c r="Q164" s="61"/>
      <c r="R164" s="61"/>
      <c r="S164" s="61"/>
      <c r="T164" s="61"/>
      <c r="U164" s="61"/>
      <c r="V164" s="61"/>
    </row>
    <row r="165" spans="1:22" x14ac:dyDescent="0.25">
      <c r="C165" s="51"/>
    </row>
    <row r="166" spans="1:22" x14ac:dyDescent="0.25">
      <c r="B166" s="52"/>
      <c r="C166" s="51"/>
    </row>
    <row r="167" spans="1:22" x14ac:dyDescent="0.25">
      <c r="C167" s="42"/>
    </row>
    <row r="169" spans="1:22" x14ac:dyDescent="0.25">
      <c r="C169" s="12"/>
    </row>
  </sheetData>
  <sheetProtection algorithmName="SHA-512" hashValue="/bI2T4pzznZMZhrmlN6ZrfuBcujxGa9zCEiRZVECQuAQ+3t73AW27JhxrD9SQgqySpJCOl2u74+3jb9pUgjjrg==" saltValue="mMMnh4Me4FeGuDyylSdLpw==" spinCount="100000" sheet="1" objects="1" scenarios="1"/>
  <mergeCells count="89">
    <mergeCell ref="B133:G133"/>
    <mergeCell ref="B116:J116"/>
    <mergeCell ref="B127:G127"/>
    <mergeCell ref="B128:G128"/>
    <mergeCell ref="B129:G129"/>
    <mergeCell ref="B130:G130"/>
    <mergeCell ref="B131:G131"/>
    <mergeCell ref="B111:P111"/>
    <mergeCell ref="B63:E63"/>
    <mergeCell ref="B119:G119"/>
    <mergeCell ref="B120:G120"/>
    <mergeCell ref="B121:G121"/>
    <mergeCell ref="B75:E75"/>
    <mergeCell ref="B69:E69"/>
    <mergeCell ref="B103:E103"/>
    <mergeCell ref="B105:E105"/>
    <mergeCell ref="C108:E108"/>
    <mergeCell ref="C109:E109"/>
    <mergeCell ref="B107:G107"/>
    <mergeCell ref="B70:E70"/>
    <mergeCell ref="B71:E71"/>
    <mergeCell ref="B66:E66"/>
    <mergeCell ref="B67:E67"/>
    <mergeCell ref="B47:D47"/>
    <mergeCell ref="B64:E64"/>
    <mergeCell ref="B65:E65"/>
    <mergeCell ref="B56:E56"/>
    <mergeCell ref="B62:E62"/>
    <mergeCell ref="B60:E60"/>
    <mergeCell ref="B57:E57"/>
    <mergeCell ref="B61:E61"/>
    <mergeCell ref="B58:E58"/>
    <mergeCell ref="B59:E59"/>
    <mergeCell ref="E10:G10"/>
    <mergeCell ref="E11:G11"/>
    <mergeCell ref="B28:E28"/>
    <mergeCell ref="B38:E38"/>
    <mergeCell ref="B46:D46"/>
    <mergeCell ref="C22:M22"/>
    <mergeCell ref="B41:E41"/>
    <mergeCell ref="B42:E42"/>
    <mergeCell ref="B43:E43"/>
    <mergeCell ref="B44:E44"/>
    <mergeCell ref="S97:U97"/>
    <mergeCell ref="S99:U99"/>
    <mergeCell ref="B87:D87"/>
    <mergeCell ref="B79:E79"/>
    <mergeCell ref="B72:E72"/>
    <mergeCell ref="B73:E73"/>
    <mergeCell ref="B74:E74"/>
    <mergeCell ref="B76:E76"/>
    <mergeCell ref="B78:E78"/>
    <mergeCell ref="B77:E77"/>
    <mergeCell ref="B84:E84"/>
    <mergeCell ref="B85:D85"/>
    <mergeCell ref="B86:D86"/>
    <mergeCell ref="B88:E88"/>
    <mergeCell ref="B146:G146"/>
    <mergeCell ref="B113:P113"/>
    <mergeCell ref="B114:P114"/>
    <mergeCell ref="B141:G141"/>
    <mergeCell ref="B143:G143"/>
    <mergeCell ref="B142:G142"/>
    <mergeCell ref="B144:G144"/>
    <mergeCell ref="B145:G145"/>
    <mergeCell ref="B139:G139"/>
    <mergeCell ref="B140:G140"/>
    <mergeCell ref="B122:G122"/>
    <mergeCell ref="B123:G123"/>
    <mergeCell ref="B124:G124"/>
    <mergeCell ref="B125:G125"/>
    <mergeCell ref="B126:G126"/>
    <mergeCell ref="B132:G132"/>
    <mergeCell ref="B147:G147"/>
    <mergeCell ref="B162:G162"/>
    <mergeCell ref="B148:G148"/>
    <mergeCell ref="B157:G157"/>
    <mergeCell ref="B158:G158"/>
    <mergeCell ref="B159:G159"/>
    <mergeCell ref="B160:G160"/>
    <mergeCell ref="B161:G161"/>
    <mergeCell ref="B151:G151"/>
    <mergeCell ref="B152:G152"/>
    <mergeCell ref="B153:G153"/>
    <mergeCell ref="B154:G154"/>
    <mergeCell ref="B155:G155"/>
    <mergeCell ref="B150:G150"/>
    <mergeCell ref="B149:G149"/>
    <mergeCell ref="B156:G156"/>
  </mergeCells>
  <conditionalFormatting sqref="G46:P46">
    <cfRule type="cellIs" dxfId="5" priority="12" operator="lessThan">
      <formula>-0.2999</formula>
    </cfRule>
  </conditionalFormatting>
  <conditionalFormatting sqref="G85:P85 R85">
    <cfRule type="cellIs" dxfId="4" priority="11" operator="lessThan">
      <formula>-0.2999</formula>
    </cfRule>
  </conditionalFormatting>
  <conditionalFormatting sqref="G88:P88">
    <cfRule type="cellIs" dxfId="3" priority="10" operator="lessThan">
      <formula>0</formula>
    </cfRule>
  </conditionalFormatting>
  <conditionalFormatting sqref="R97:R98">
    <cfRule type="cellIs" dxfId="2" priority="7" operator="lessThan">
      <formula>-0.2999</formula>
    </cfRule>
  </conditionalFormatting>
  <conditionalFormatting sqref="G93:P93 B15:B22">
    <cfRule type="cellIs" dxfId="1" priority="6" operator="equal">
      <formula>"Ja"</formula>
    </cfRule>
  </conditionalFormatting>
  <conditionalFormatting sqref="G28">
    <cfRule type="cellIs" dxfId="0" priority="4" operator="equal">
      <formula>"Ja"</formula>
    </cfRule>
  </conditionalFormatting>
  <dataValidations count="1">
    <dataValidation type="list" allowBlank="1" showInputMessage="1" showErrorMessage="1" sqref="G93:P93 G28:G29 B15:B22">
      <formula1>"Ja,Nein"</formula1>
    </dataValidation>
  </dataValidations>
  <hyperlinks>
    <hyperlink ref="B7" location="'Anleitung Verlustersatz-Rechner'!A1" display="Ausfüllanleitung und Erklärungen im Blatt &quot;Anleitung&quot; bitte unbedingt lesen!"/>
  </hyperlinks>
  <pageMargins left="0.7" right="0.7" top="0.78740157499999996" bottom="0.78740157499999996" header="0.3" footer="0.3"/>
  <pageSetup paperSize="9" orientation="portrait" horizontalDpi="0" verticalDpi="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90"/>
  <sheetViews>
    <sheetView workbookViewId="0">
      <selection activeCell="B5" sqref="B5"/>
    </sheetView>
  </sheetViews>
  <sheetFormatPr baseColWidth="10" defaultColWidth="11.42578125" defaultRowHeight="15" x14ac:dyDescent="0.25"/>
  <cols>
    <col min="1" max="16384" width="11.42578125" style="2"/>
  </cols>
  <sheetData>
    <row r="2" spans="2:9" x14ac:dyDescent="0.25">
      <c r="B2" s="130"/>
    </row>
    <row r="3" spans="2:9" ht="18.75" x14ac:dyDescent="0.3">
      <c r="B3" s="1" t="s">
        <v>110</v>
      </c>
    </row>
    <row r="4" spans="2:9" x14ac:dyDescent="0.25">
      <c r="B4" s="3" t="s">
        <v>18</v>
      </c>
    </row>
    <row r="5" spans="2:9" x14ac:dyDescent="0.25">
      <c r="B5" s="2" t="s">
        <v>142</v>
      </c>
    </row>
    <row r="6" spans="2:9" x14ac:dyDescent="0.25">
      <c r="B6" s="4" t="s">
        <v>48</v>
      </c>
    </row>
    <row r="8" spans="2:9" ht="14.25" customHeight="1" x14ac:dyDescent="0.25">
      <c r="B8" s="199"/>
      <c r="C8" s="199"/>
      <c r="D8" s="199"/>
      <c r="E8" s="199"/>
      <c r="F8" s="199"/>
      <c r="G8" s="199"/>
      <c r="H8" s="199"/>
      <c r="I8" s="199"/>
    </row>
    <row r="9" spans="2:9" ht="120" customHeight="1" x14ac:dyDescent="0.25">
      <c r="B9" s="200" t="s">
        <v>88</v>
      </c>
      <c r="C9" s="200"/>
      <c r="D9" s="200"/>
      <c r="E9" s="200"/>
      <c r="F9" s="200"/>
      <c r="G9" s="200"/>
      <c r="H9" s="200"/>
      <c r="I9" s="200"/>
    </row>
    <row r="23" spans="2:9" x14ac:dyDescent="0.25">
      <c r="B23" s="4" t="s">
        <v>19</v>
      </c>
    </row>
    <row r="25" spans="2:9" ht="165.75" customHeight="1" x14ac:dyDescent="0.25">
      <c r="B25" s="200" t="s">
        <v>89</v>
      </c>
      <c r="C25" s="200"/>
      <c r="D25" s="200"/>
      <c r="E25" s="200"/>
      <c r="F25" s="200"/>
      <c r="G25" s="200"/>
      <c r="H25" s="200"/>
      <c r="I25" s="200"/>
    </row>
    <row r="47" spans="2:2" x14ac:dyDescent="0.25">
      <c r="B47" s="4" t="s">
        <v>90</v>
      </c>
    </row>
    <row r="63" spans="2:2" x14ac:dyDescent="0.25">
      <c r="B63" s="4" t="s">
        <v>91</v>
      </c>
    </row>
    <row r="87" spans="1:12" x14ac:dyDescent="0.25">
      <c r="B87" s="4" t="s">
        <v>47</v>
      </c>
    </row>
    <row r="90" spans="1:12" ht="27.75" customHeight="1" x14ac:dyDescent="0.25">
      <c r="A90" s="64"/>
      <c r="B90" s="64" t="s">
        <v>46</v>
      </c>
      <c r="C90" s="62"/>
      <c r="D90" s="61"/>
      <c r="E90" s="61"/>
      <c r="F90" s="61"/>
      <c r="G90" s="61"/>
      <c r="H90" s="61"/>
      <c r="I90" s="61"/>
      <c r="J90" s="61"/>
      <c r="K90" s="61"/>
      <c r="L90" s="61"/>
    </row>
  </sheetData>
  <sheetProtection algorithmName="SHA-512" hashValue="uMQ/s6VOJHuYod97x+Y9/8GiuuVYaFkDV5PInlSMvQEbrv62A8QdBsUbrqTr22QM4jbvoiDe3MQeYrdFDyvYOA==" saltValue="73Wq5mvHIabN1u9QEXwywg==" spinCount="100000" sheet="1" objects="1" scenarios="1"/>
  <mergeCells count="3">
    <mergeCell ref="B8:I8"/>
    <mergeCell ref="B9:I9"/>
    <mergeCell ref="B25:I25"/>
  </mergeCells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Verlustersatz verlänger-Rechner</vt:lpstr>
      <vt:lpstr>Anleitung Verlustersatz-Rechner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Dominik Stegmayer</dc:creator>
  <cp:lastModifiedBy>Dominik Stegmayer</cp:lastModifiedBy>
  <cp:lastPrinted>2021-03-04T23:49:01Z</cp:lastPrinted>
  <dcterms:created xsi:type="dcterms:W3CDTF">2020-05-19T20:48:01Z</dcterms:created>
  <dcterms:modified xsi:type="dcterms:W3CDTF">2022-03-09T18:19:13Z</dcterms:modified>
</cp:coreProperties>
</file>